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mc:AlternateContent xmlns:mc="http://schemas.openxmlformats.org/markup-compatibility/2006">
    <mc:Choice Requires="x15">
      <x15ac:absPath xmlns:x15ac="http://schemas.microsoft.com/office/spreadsheetml/2010/11/ac" url="C:\Users\flind\Desktop\"/>
    </mc:Choice>
  </mc:AlternateContent>
  <xr:revisionPtr revIDLastSave="0" documentId="8_{97682577-FFEB-4074-AA4D-FEB3B35F9A16}" xr6:coauthVersionLast="47" xr6:coauthVersionMax="47" xr10:uidLastSave="{00000000-0000-0000-0000-000000000000}"/>
  <workbookProtection workbookAlgorithmName="SHA-512" workbookHashValue="wPDyTWBkGlKmN1raEwC7DCW9wc+cXGpthcap7WMtt1FLtjQk/gMRfKV6rABsO8QpkDIhZiW9vASA2nhep2JUVQ==" workbookSaltValue="Lzy2cawJzh2Tu+T82NHwhg==" workbookSpinCount="100000" lockStructure="1"/>
  <bookViews>
    <workbookView xWindow="-120" yWindow="-120" windowWidth="38640" windowHeight="21120" activeTab="1" xr2:uid="{1DA89B49-7832-4A10-84D4-915E50B13A84}"/>
  </bookViews>
  <sheets>
    <sheet name="1 Specifikation" sheetId="98" r:id="rId1"/>
    <sheet name="2 Priskorg" sheetId="103" r:id="rId2"/>
    <sheet name="2.1 Styckpriskorg" sheetId="105" r:id="rId3"/>
    <sheet name="2.2 Priskorg övriga tjänster" sheetId="104" r:id="rId4"/>
    <sheet name="3 Avtalstecknande" sheetId="100" r:id="rId5"/>
    <sheet name="4 Leverantör och Ort" sheetId="102" r:id="rId6"/>
    <sheet name="Admin" sheetId="86" state="hidden" r:id="rId7"/>
    <sheet name="SysAdmin" sheetId="101" state="hidden" r:id="rId8"/>
  </sheets>
  <externalReferences>
    <externalReference r:id="rId9"/>
  </externalReferences>
  <definedNames>
    <definedName name="ButtonStatus">SysAdmin!$D$2</definedName>
    <definedName name="ButtonText">SysAdmin!$E$2</definedName>
    <definedName name="Delområde_Vara_Tjanst">OFFSET(Admin!$C$101,0,0,COUNTA(Admin!$C$101:$C$122),1)</definedName>
    <definedName name="DpDwnTDV">'1 Specifikation'!$B$106</definedName>
    <definedName name="DpDwnUtvddrop">'1 Specifikation'!$B$111</definedName>
    <definedName name="LarmStatus">'1 Specifikation'!$AH$3</definedName>
    <definedName name="ListLevNamn">Admin!$C$81:$C$97</definedName>
    <definedName name="ListvalNrProduktTjänst">[1]Admin!$G$26:$G$47</definedName>
    <definedName name="ListvalRegion">Admin!$J$56:$J$77</definedName>
    <definedName name="LockStatus">SysAdmin!$B$1</definedName>
    <definedName name="MiljöNrTjänst">Admin!$I$71:$I$77</definedName>
    <definedName name="NrTjänst">Admin!$G$71:$G$77</definedName>
    <definedName name="pkey">SysAdmin!$B$3</definedName>
    <definedName name="_xlnm.Print_Area" localSheetId="0">'1 Specifikation'!$B$2:$AC$245</definedName>
    <definedName name="_xlnm.Print_Area" localSheetId="1">'2 Priskorg'!$B$51:$Q$514</definedName>
    <definedName name="_xlnm.Print_Titles" localSheetId="0">'1 Specifikation'!$1:$1</definedName>
    <definedName name="_xlnm.Print_Titles" localSheetId="4">'3 Avtalstecknande'!$5:$5</definedName>
    <definedName name="_xlnm.Print_Titles" localSheetId="5">'4 Leverantör och Ort'!$1:$4</definedName>
    <definedName name="ResOpt">Admin!$J$28:$J$53</definedName>
    <definedName name="ResVarTja">OFFSET(Admin!$J$3,0,0,COUNTA(Admin!$J$3:$J$24),1)</definedName>
    <definedName name="TblArbanpassn">Admin!$AD$28:$AD$32</definedName>
    <definedName name="TblArbFörBed5411">Admin!$AA$28:$AA$33</definedName>
    <definedName name="TblArbMiljSAM5311">Admin!$Q$28:$Q$39</definedName>
    <definedName name="TblBeräkning">Admin!$C$55:$M$67</definedName>
    <definedName name="TblBesökAllm5334">Admin!$T$28:$T$35</definedName>
    <definedName name="TblBesökÖvr5335">Admin!$U$28:$U$32</definedName>
    <definedName name="TblDelområde">Admin!$C$4:$C$10</definedName>
    <definedName name="TblEnhet">Admin!$H$57:$H$59</definedName>
    <definedName name="TblEnheter">Admin!$L$49:$L$51</definedName>
    <definedName name="TblEnheter2">Admin!$L$54:$L$55</definedName>
    <definedName name="TblErgGenomg5323">Admin!$R$28:$R$30</definedName>
    <definedName name="TblErgonomikomp">Admin!$O$33:$O$34</definedName>
    <definedName name="TblGrundTilldeln">Admin!$D$57:$D$59</definedName>
    <definedName name="TblHälsoTest5211">Admin!$O$28:$O$30</definedName>
    <definedName name="TblHälsoTest5214">Admin!$P$28:$P$30</definedName>
    <definedName name="TblHälsoUndLiten5331">Admin!$S$28:$S$30</definedName>
    <definedName name="TblJaNej">Admin!$L$8:$L$10</definedName>
    <definedName name="TblKompetensAlla">Admin!$N$28:$N$40</definedName>
    <definedName name="TblKrv2">Admin!$E$101:$E$107</definedName>
    <definedName name="TblKrvRes1">Admin!$E$114:$E$122</definedName>
    <definedName name="TblKrvRes10">Admin!$N$114:$N$122</definedName>
    <definedName name="TblKrvRes11">Admin!$O$114:$O$122</definedName>
    <definedName name="TblKrvRes12">Admin!$P$114:$P$122</definedName>
    <definedName name="TblKrvRes13">Admin!$Q$114:$Q$122</definedName>
    <definedName name="TblKrvRes14">Admin!$R$114:$R$122</definedName>
    <definedName name="TblKrvRes15">Admin!$S$114:$S$122</definedName>
    <definedName name="TblKrvRes16">Admin!$T$114:$T$122</definedName>
    <definedName name="TblKrvRes17">Admin!$U$114:$U$122</definedName>
    <definedName name="TblKrvRes18">Admin!$V$114:$V$122</definedName>
    <definedName name="TblKrvRes19">Admin!$W$114:$W$122</definedName>
    <definedName name="TblKrvRes2">Admin!$F$114:$F$122</definedName>
    <definedName name="TblKrvRes20">Admin!$X$114:$X$122</definedName>
    <definedName name="TblKrvRes3">Admin!$G$114:$G$122</definedName>
    <definedName name="TblKrvRes4">Admin!$H$114:$H$122</definedName>
    <definedName name="TblKrvRes5">Admin!$I$114:$I$122</definedName>
    <definedName name="TblKrvRes6">Admin!$J$114:$J$122</definedName>
    <definedName name="TblKrvRes7">Admin!$K$114:$K$122</definedName>
    <definedName name="TblKrvRes8">Admin!$L$114:$L$122</definedName>
    <definedName name="TblKrvRes9">Admin!$M$114:$M$122</definedName>
    <definedName name="TblLeverantörer" localSheetId="5">'4 Leverantör och Ort'!$C$1:$O$1</definedName>
    <definedName name="TblLeverantörer">Admin!$C$80:$Q$97</definedName>
    <definedName name="TblMålgrupp1">Admin!$L$28:$L$30</definedName>
    <definedName name="TblMålgrupp2">Admin!$L$33:$L$34</definedName>
    <definedName name="TblMålgrupp3">Admin!$L$37:$L$38</definedName>
    <definedName name="TblMålgrupp4">Admin!$L$41:$L$42</definedName>
    <definedName name="TblPlats">Admin!$L$45:$L$46</definedName>
    <definedName name="TblProdukter">[1]Admin!$R$26:$R$34</definedName>
    <definedName name="TblRegion">[1]Admin!$L$26:$L$32</definedName>
    <definedName name="TblSamordning">Admin!$L$21:$L$24</definedName>
    <definedName name="TblSamtalsstödFörebyggande5351">Admin!$W$28:$W$31</definedName>
    <definedName name="TblStödGrupper5352">Admin!$X$28:$X$30</definedName>
    <definedName name="TblStödGrupperKriser5353">Admin!$Y$28:$Y$32</definedName>
    <definedName name="TblTelefonråd551">Admin!$AC$28:$AC$44</definedName>
    <definedName name="TblTjänst">Admin!$J$3:$J$25</definedName>
    <definedName name="TblTjänster">[1]Admin!$T$26:$T$35</definedName>
    <definedName name="TblUtbSemArbMilj5361">Admin!$Z$28:$Z$44</definedName>
    <definedName name="TblUtredStödMissbruk5412">Admin!$AB$28:$AB$32</definedName>
    <definedName name="TblUtVrd">Admin!$D$62:$D$66</definedName>
    <definedName name="TblVaccination5341">Admin!$V$28:$V$31</definedName>
    <definedName name="TidsåtgNrTjänst">Admin!$M$71:$M$75</definedName>
    <definedName name="TillDelVal">SysAdmin!$E$8</definedName>
    <definedName name="UKey">SysAdmin!$B$2</definedName>
    <definedName name="USRDelområde">'1 Specifikation'!$B$50</definedName>
    <definedName name="UtvarderingsVal">SysAdmin!$E$9</definedName>
    <definedName name="ValBilaga">Admin!$F$67:$F$68</definedName>
    <definedName name="ValVarTja">Admin!$D$3</definedName>
    <definedName name="Välj1">[1]Admin!$F$26</definedName>
    <definedName name="Wkey">SysAdmin!$B$4</definedName>
    <definedName name="YColor">SysAdmin!$B$5</definedName>
    <definedName name="Z_169DB9A1_6AF6_49A8_A087_3856079FDED4_.wvu.Cols" localSheetId="5" hidden="1">'4 Leverantör och Ort'!$P:$AC</definedName>
    <definedName name="Z_169DB9A1_6AF6_49A8_A087_3856079FDED4_.wvu.PrintTitles" localSheetId="5" hidden="1">'4 Leverantör och Ort'!$1:$4</definedName>
    <definedName name="Z_169DB9A1_6AF6_49A8_A087_3856079FDED4_.wvu.Rows" localSheetId="5" hidden="1">'4 Leverantör och Ort'!$3:$3</definedName>
    <definedName name="Z_4E4CD3FF_9510_4D55_A19D_6E5D526CC78D_.wvu.Cols" localSheetId="5" hidden="1">'4 Leverantör och Ort'!$P:$AC</definedName>
    <definedName name="Z_4E4CD3FF_9510_4D55_A19D_6E5D526CC78D_.wvu.PrintTitles" localSheetId="5" hidden="1">'4 Leverantör och Ort'!$1:$4</definedName>
    <definedName name="Z_4E4CD3FF_9510_4D55_A19D_6E5D526CC78D_.wvu.Rows" localSheetId="5" hidden="1">'4 Leverantör och Ort'!$3:$3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9" i="98" l="1"/>
  <c r="L149" i="98"/>
  <c r="D13" i="103"/>
  <c r="F13" i="103" s="1"/>
  <c r="D25" i="103"/>
  <c r="D24" i="103"/>
  <c r="D23" i="103"/>
  <c r="D22" i="103"/>
  <c r="D21" i="103"/>
  <c r="D20" i="103"/>
  <c r="D19" i="103"/>
  <c r="D18" i="103"/>
  <c r="D17" i="103"/>
  <c r="D16" i="103"/>
  <c r="D15" i="103"/>
  <c r="D14" i="103"/>
  <c r="P482" i="103"/>
  <c r="AB146" i="98"/>
  <c r="AB144" i="98"/>
  <c r="AB142" i="98"/>
  <c r="AB140" i="98"/>
  <c r="AB138" i="98"/>
  <c r="AB136" i="98"/>
  <c r="X5" i="102"/>
  <c r="P70" i="102"/>
  <c r="Q1" i="102"/>
  <c r="R1" i="102"/>
  <c r="S1" i="102"/>
  <c r="T1" i="102"/>
  <c r="U1" i="102"/>
  <c r="V1" i="102"/>
  <c r="W1" i="102"/>
  <c r="P1" i="102"/>
  <c r="O34" i="103"/>
  <c r="P34" i="103" s="1"/>
  <c r="P64" i="103"/>
  <c r="P63" i="103"/>
  <c r="P65" i="103" l="1"/>
  <c r="I60" i="98" s="1"/>
  <c r="F20" i="103"/>
  <c r="P67" i="105"/>
  <c r="P66" i="105"/>
  <c r="P53" i="105"/>
  <c r="AC154" i="102"/>
  <c r="AB154" i="102"/>
  <c r="AA154" i="102"/>
  <c r="Z154" i="102"/>
  <c r="Y154" i="102"/>
  <c r="X154" i="102"/>
  <c r="W154" i="102"/>
  <c r="V154" i="102"/>
  <c r="U154" i="102"/>
  <c r="T154" i="102"/>
  <c r="S154" i="102"/>
  <c r="R154" i="102"/>
  <c r="Q154" i="102"/>
  <c r="P154" i="102"/>
  <c r="AC64" i="102"/>
  <c r="AB64" i="102"/>
  <c r="AA64" i="102"/>
  <c r="Z64" i="102"/>
  <c r="Y64" i="102"/>
  <c r="X64" i="102"/>
  <c r="W64" i="102"/>
  <c r="V64" i="102"/>
  <c r="U64" i="102"/>
  <c r="T64" i="102"/>
  <c r="S64" i="102"/>
  <c r="R64" i="102"/>
  <c r="Q64" i="102"/>
  <c r="P64" i="102"/>
  <c r="B72" i="98"/>
  <c r="B71" i="98"/>
  <c r="P289" i="103"/>
  <c r="P290" i="103"/>
  <c r="P291" i="103"/>
  <c r="P292" i="103"/>
  <c r="P312" i="103"/>
  <c r="P313" i="103"/>
  <c r="P314" i="103"/>
  <c r="P315" i="103"/>
  <c r="B80" i="98"/>
  <c r="B60" i="98"/>
  <c r="B70" i="98"/>
  <c r="P269" i="103"/>
  <c r="P268" i="103"/>
  <c r="O421" i="103"/>
  <c r="P421" i="103" s="1"/>
  <c r="O422" i="103"/>
  <c r="P422" i="103" s="1"/>
  <c r="O423" i="103"/>
  <c r="P423" i="103" s="1"/>
  <c r="O424" i="103"/>
  <c r="P424" i="103" s="1"/>
  <c r="O125" i="103"/>
  <c r="P125" i="103" s="1"/>
  <c r="O124" i="103"/>
  <c r="P124" i="103" s="1"/>
  <c r="O123" i="103"/>
  <c r="P123" i="103" s="1"/>
  <c r="O122" i="103"/>
  <c r="P122" i="103" s="1"/>
  <c r="O121" i="103"/>
  <c r="P121" i="103" s="1"/>
  <c r="O120" i="103"/>
  <c r="P120" i="103" s="1"/>
  <c r="I72" i="98" l="1"/>
  <c r="I71" i="98"/>
  <c r="I80" i="98"/>
  <c r="P54" i="105"/>
  <c r="AD154" i="102"/>
  <c r="AD64" i="102"/>
  <c r="P293" i="103"/>
  <c r="P316" i="103"/>
  <c r="P483" i="103"/>
  <c r="P270" i="103"/>
  <c r="I70" i="98"/>
  <c r="P68" i="105"/>
  <c r="P126" i="103"/>
  <c r="B98" i="98" l="1"/>
  <c r="B97" i="98"/>
  <c r="B92" i="98"/>
  <c r="B91" i="98"/>
  <c r="B90" i="98"/>
  <c r="B89" i="98"/>
  <c r="B88" i="98"/>
  <c r="I63" i="98"/>
  <c r="B82" i="98"/>
  <c r="B81" i="98"/>
  <c r="B79" i="98"/>
  <c r="B78" i="98"/>
  <c r="B77" i="98"/>
  <c r="B76" i="98"/>
  <c r="B75" i="98"/>
  <c r="B74" i="98"/>
  <c r="B73" i="98"/>
  <c r="B63" i="98"/>
  <c r="B62" i="98"/>
  <c r="B61" i="98"/>
  <c r="I91" i="98" l="1"/>
  <c r="P21" i="104"/>
  <c r="P20" i="104"/>
  <c r="P19" i="104"/>
  <c r="P18" i="104"/>
  <c r="O41" i="103"/>
  <c r="P41" i="103" s="1"/>
  <c r="O40" i="103"/>
  <c r="P40" i="103" s="1"/>
  <c r="O39" i="103"/>
  <c r="P39" i="103" s="1"/>
  <c r="O38" i="103"/>
  <c r="P38" i="103" s="1"/>
  <c r="O37" i="103"/>
  <c r="P37" i="103" s="1"/>
  <c r="O36" i="103"/>
  <c r="P36" i="103" s="1"/>
  <c r="O35" i="103"/>
  <c r="P35" i="103" s="1"/>
  <c r="O503" i="103"/>
  <c r="P503" i="103" s="1"/>
  <c r="O502" i="103"/>
  <c r="P502" i="103" s="1"/>
  <c r="O462" i="103"/>
  <c r="P462" i="103" s="1"/>
  <c r="O461" i="103"/>
  <c r="P461" i="103" s="1"/>
  <c r="O460" i="103"/>
  <c r="P460" i="103" s="1"/>
  <c r="O459" i="103"/>
  <c r="P459" i="103" s="1"/>
  <c r="O458" i="103"/>
  <c r="P458" i="103" s="1"/>
  <c r="O438" i="103"/>
  <c r="P438" i="103" s="1"/>
  <c r="O437" i="103"/>
  <c r="P437" i="103" s="1"/>
  <c r="O425" i="103"/>
  <c r="P425" i="103" s="1"/>
  <c r="O420" i="103"/>
  <c r="P420" i="103" s="1"/>
  <c r="O400" i="103"/>
  <c r="P400" i="103" s="1"/>
  <c r="O399" i="103"/>
  <c r="P399" i="103" s="1"/>
  <c r="O379" i="103"/>
  <c r="P379" i="103" s="1"/>
  <c r="O378" i="103"/>
  <c r="P378" i="103" s="1"/>
  <c r="O358" i="103"/>
  <c r="P358" i="103" s="1"/>
  <c r="O357" i="103"/>
  <c r="P357" i="103" s="1"/>
  <c r="O337" i="103"/>
  <c r="P337" i="103" s="1"/>
  <c r="O336" i="103"/>
  <c r="P336" i="103" s="1"/>
  <c r="O248" i="103"/>
  <c r="P248" i="103" s="1"/>
  <c r="O227" i="103"/>
  <c r="P227" i="103" s="1"/>
  <c r="O207" i="103"/>
  <c r="P207" i="103" s="1"/>
  <c r="O187" i="103"/>
  <c r="P187" i="103" s="1"/>
  <c r="O186" i="103"/>
  <c r="P186" i="103" s="1"/>
  <c r="O185" i="103"/>
  <c r="P185" i="103" s="1"/>
  <c r="O165" i="103"/>
  <c r="P165" i="103" s="1"/>
  <c r="O164" i="103"/>
  <c r="P164" i="103" s="1"/>
  <c r="O163" i="103"/>
  <c r="P163" i="103" s="1"/>
  <c r="O162" i="103"/>
  <c r="P162" i="103" s="1"/>
  <c r="O161" i="103"/>
  <c r="P161" i="103" s="1"/>
  <c r="O160" i="103"/>
  <c r="P160" i="103" s="1"/>
  <c r="O159" i="103"/>
  <c r="P159" i="103" s="1"/>
  <c r="O158" i="103"/>
  <c r="P158" i="103" s="1"/>
  <c r="O138" i="103"/>
  <c r="P138" i="103" s="1"/>
  <c r="O137" i="103"/>
  <c r="P137" i="103" s="1"/>
  <c r="O100" i="103"/>
  <c r="P100" i="103" s="1"/>
  <c r="O99" i="103"/>
  <c r="P99" i="103" s="1"/>
  <c r="O79" i="103"/>
  <c r="P79" i="103" s="1"/>
  <c r="O78" i="103"/>
  <c r="P78" i="103" s="1"/>
  <c r="O77" i="103"/>
  <c r="P77" i="103" s="1"/>
  <c r="F25" i="103"/>
  <c r="F24" i="103"/>
  <c r="F23" i="103"/>
  <c r="F22" i="103"/>
  <c r="F21" i="103"/>
  <c r="F19" i="103"/>
  <c r="F18" i="103"/>
  <c r="F17" i="103"/>
  <c r="F16" i="103"/>
  <c r="F15" i="103"/>
  <c r="F14" i="103"/>
  <c r="G38" i="105"/>
  <c r="G37" i="105"/>
  <c r="G36" i="105"/>
  <c r="G35" i="105"/>
  <c r="G34" i="105"/>
  <c r="N24" i="105"/>
  <c r="N23" i="105"/>
  <c r="N22" i="105"/>
  <c r="N21" i="105"/>
  <c r="N20" i="105"/>
  <c r="P101" i="103" l="1"/>
  <c r="F27" i="103"/>
  <c r="P42" i="103"/>
  <c r="I81" i="98"/>
  <c r="P22" i="104"/>
  <c r="P359" i="103"/>
  <c r="P439" i="103"/>
  <c r="P401" i="103"/>
  <c r="P463" i="103"/>
  <c r="P380" i="103"/>
  <c r="P139" i="103"/>
  <c r="P426" i="103"/>
  <c r="I68" i="98"/>
  <c r="P228" i="103"/>
  <c r="I69" i="98"/>
  <c r="P249" i="103"/>
  <c r="P338" i="103"/>
  <c r="I89" i="98"/>
  <c r="P166" i="103"/>
  <c r="P188" i="103"/>
  <c r="I67" i="98"/>
  <c r="P208" i="103"/>
  <c r="I66" i="98"/>
  <c r="I74" i="98"/>
  <c r="I78" i="98"/>
  <c r="I76" i="98"/>
  <c r="I61" i="98"/>
  <c r="P80" i="103"/>
  <c r="I73" i="98"/>
  <c r="I77" i="98"/>
  <c r="I92" i="98"/>
  <c r="I65" i="98"/>
  <c r="I62" i="98"/>
  <c r="I75" i="98"/>
  <c r="I79" i="98"/>
  <c r="I82" i="98"/>
  <c r="I90" i="98"/>
  <c r="I64" i="98"/>
  <c r="G15" i="105"/>
  <c r="G14" i="105"/>
  <c r="G13" i="105"/>
  <c r="G12" i="105"/>
  <c r="G11" i="105"/>
  <c r="G41" i="105" l="1"/>
  <c r="I84" i="98"/>
  <c r="I88" i="98"/>
  <c r="I94" i="98" s="1"/>
  <c r="AC218" i="102"/>
  <c r="AB218" i="102"/>
  <c r="AA218" i="102"/>
  <c r="Z218" i="102"/>
  <c r="Y218" i="102"/>
  <c r="X218" i="102"/>
  <c r="W218" i="102"/>
  <c r="V218" i="102"/>
  <c r="U218" i="102"/>
  <c r="T218" i="102"/>
  <c r="S218" i="102"/>
  <c r="R218" i="102"/>
  <c r="Q218" i="102"/>
  <c r="P218" i="102"/>
  <c r="AC217" i="102"/>
  <c r="AB217" i="102"/>
  <c r="AA217" i="102"/>
  <c r="Z217" i="102"/>
  <c r="Y217" i="102"/>
  <c r="X217" i="102"/>
  <c r="W217" i="102"/>
  <c r="V217" i="102"/>
  <c r="U217" i="102"/>
  <c r="T217" i="102"/>
  <c r="S217" i="102"/>
  <c r="R217" i="102"/>
  <c r="Q217" i="102"/>
  <c r="P217" i="102"/>
  <c r="AC216" i="102"/>
  <c r="AB216" i="102"/>
  <c r="AA216" i="102"/>
  <c r="Z216" i="102"/>
  <c r="Y216" i="102"/>
  <c r="X216" i="102"/>
  <c r="W216" i="102"/>
  <c r="V216" i="102"/>
  <c r="U216" i="102"/>
  <c r="T216" i="102"/>
  <c r="S216" i="102"/>
  <c r="R216" i="102"/>
  <c r="Q216" i="102"/>
  <c r="P216" i="102"/>
  <c r="AC215" i="102"/>
  <c r="AB215" i="102"/>
  <c r="AA215" i="102"/>
  <c r="Z215" i="102"/>
  <c r="Y215" i="102"/>
  <c r="X215" i="102"/>
  <c r="W215" i="102"/>
  <c r="V215" i="102"/>
  <c r="U215" i="102"/>
  <c r="T215" i="102"/>
  <c r="S215" i="102"/>
  <c r="R215" i="102"/>
  <c r="Q215" i="102"/>
  <c r="P215" i="102"/>
  <c r="AC214" i="102"/>
  <c r="AB214" i="102"/>
  <c r="AA214" i="102"/>
  <c r="Z214" i="102"/>
  <c r="Y214" i="102"/>
  <c r="X214" i="102"/>
  <c r="W214" i="102"/>
  <c r="V214" i="102"/>
  <c r="U214" i="102"/>
  <c r="T214" i="102"/>
  <c r="S214" i="102"/>
  <c r="R214" i="102"/>
  <c r="Q214" i="102"/>
  <c r="P214" i="102"/>
  <c r="AC213" i="102"/>
  <c r="AB213" i="102"/>
  <c r="AA213" i="102"/>
  <c r="Z213" i="102"/>
  <c r="Y213" i="102"/>
  <c r="X213" i="102"/>
  <c r="W213" i="102"/>
  <c r="V213" i="102"/>
  <c r="U213" i="102"/>
  <c r="T213" i="102"/>
  <c r="S213" i="102"/>
  <c r="R213" i="102"/>
  <c r="Q213" i="102"/>
  <c r="P213" i="102"/>
  <c r="AC212" i="102"/>
  <c r="AB212" i="102"/>
  <c r="AA212" i="102"/>
  <c r="Z212" i="102"/>
  <c r="Y212" i="102"/>
  <c r="X212" i="102"/>
  <c r="W212" i="102"/>
  <c r="V212" i="102"/>
  <c r="U212" i="102"/>
  <c r="T212" i="102"/>
  <c r="S212" i="102"/>
  <c r="R212" i="102"/>
  <c r="Q212" i="102"/>
  <c r="P212" i="102"/>
  <c r="AC211" i="102"/>
  <c r="AB211" i="102"/>
  <c r="AA211" i="102"/>
  <c r="Z211" i="102"/>
  <c r="Y211" i="102"/>
  <c r="X211" i="102"/>
  <c r="W211" i="102"/>
  <c r="V211" i="102"/>
  <c r="U211" i="102"/>
  <c r="T211" i="102"/>
  <c r="S211" i="102"/>
  <c r="R211" i="102"/>
  <c r="Q211" i="102"/>
  <c r="P211" i="102"/>
  <c r="AC210" i="102"/>
  <c r="AB210" i="102"/>
  <c r="AA210" i="102"/>
  <c r="Z210" i="102"/>
  <c r="Y210" i="102"/>
  <c r="X210" i="102"/>
  <c r="W210" i="102"/>
  <c r="V210" i="102"/>
  <c r="U210" i="102"/>
  <c r="T210" i="102"/>
  <c r="S210" i="102"/>
  <c r="R210" i="102"/>
  <c r="Q210" i="102"/>
  <c r="P210" i="102"/>
  <c r="AC209" i="102"/>
  <c r="AB209" i="102"/>
  <c r="AA209" i="102"/>
  <c r="Z209" i="102"/>
  <c r="Y209" i="102"/>
  <c r="X209" i="102"/>
  <c r="W209" i="102"/>
  <c r="V209" i="102"/>
  <c r="U209" i="102"/>
  <c r="T209" i="102"/>
  <c r="S209" i="102"/>
  <c r="R209" i="102"/>
  <c r="Q209" i="102"/>
  <c r="P209" i="102"/>
  <c r="AC208" i="102"/>
  <c r="AB208" i="102"/>
  <c r="AA208" i="102"/>
  <c r="Z208" i="102"/>
  <c r="Y208" i="102"/>
  <c r="X208" i="102"/>
  <c r="W208" i="102"/>
  <c r="V208" i="102"/>
  <c r="U208" i="102"/>
  <c r="T208" i="102"/>
  <c r="S208" i="102"/>
  <c r="R208" i="102"/>
  <c r="Q208" i="102"/>
  <c r="P208" i="102"/>
  <c r="AC207" i="102"/>
  <c r="AB207" i="102"/>
  <c r="AA207" i="102"/>
  <c r="Z207" i="102"/>
  <c r="Y207" i="102"/>
  <c r="X207" i="102"/>
  <c r="W207" i="102"/>
  <c r="V207" i="102"/>
  <c r="U207" i="102"/>
  <c r="T207" i="102"/>
  <c r="S207" i="102"/>
  <c r="R207" i="102"/>
  <c r="Q207" i="102"/>
  <c r="P207" i="102"/>
  <c r="AC206" i="102"/>
  <c r="AB206" i="102"/>
  <c r="AA206" i="102"/>
  <c r="Z206" i="102"/>
  <c r="Y206" i="102"/>
  <c r="X206" i="102"/>
  <c r="W206" i="102"/>
  <c r="V206" i="102"/>
  <c r="U206" i="102"/>
  <c r="T206" i="102"/>
  <c r="S206" i="102"/>
  <c r="R206" i="102"/>
  <c r="Q206" i="102"/>
  <c r="P206" i="102"/>
  <c r="AC205" i="102"/>
  <c r="AB205" i="102"/>
  <c r="AA205" i="102"/>
  <c r="Z205" i="102"/>
  <c r="Y205" i="102"/>
  <c r="X205" i="102"/>
  <c r="W205" i="102"/>
  <c r="V205" i="102"/>
  <c r="U205" i="102"/>
  <c r="T205" i="102"/>
  <c r="S205" i="102"/>
  <c r="R205" i="102"/>
  <c r="Q205" i="102"/>
  <c r="P205" i="102"/>
  <c r="AC204" i="102"/>
  <c r="AB204" i="102"/>
  <c r="AA204" i="102"/>
  <c r="Z204" i="102"/>
  <c r="Y204" i="102"/>
  <c r="X204" i="102"/>
  <c r="W204" i="102"/>
  <c r="V204" i="102"/>
  <c r="U204" i="102"/>
  <c r="T204" i="102"/>
  <c r="S204" i="102"/>
  <c r="R204" i="102"/>
  <c r="Q204" i="102"/>
  <c r="P204" i="102"/>
  <c r="AC203" i="102"/>
  <c r="AB203" i="102"/>
  <c r="AA203" i="102"/>
  <c r="Z203" i="102"/>
  <c r="Y203" i="102"/>
  <c r="X203" i="102"/>
  <c r="W203" i="102"/>
  <c r="V203" i="102"/>
  <c r="U203" i="102"/>
  <c r="T203" i="102"/>
  <c r="S203" i="102"/>
  <c r="R203" i="102"/>
  <c r="Q203" i="102"/>
  <c r="P203" i="102"/>
  <c r="AC202" i="102"/>
  <c r="AB202" i="102"/>
  <c r="AA202" i="102"/>
  <c r="Z202" i="102"/>
  <c r="Y202" i="102"/>
  <c r="X202" i="102"/>
  <c r="W202" i="102"/>
  <c r="V202" i="102"/>
  <c r="U202" i="102"/>
  <c r="T202" i="102"/>
  <c r="S202" i="102"/>
  <c r="R202" i="102"/>
  <c r="Q202" i="102"/>
  <c r="P202" i="102"/>
  <c r="AC201" i="102"/>
  <c r="AB201" i="102"/>
  <c r="AA201" i="102"/>
  <c r="Z201" i="102"/>
  <c r="Y201" i="102"/>
  <c r="X201" i="102"/>
  <c r="W201" i="102"/>
  <c r="V201" i="102"/>
  <c r="U201" i="102"/>
  <c r="T201" i="102"/>
  <c r="S201" i="102"/>
  <c r="R201" i="102"/>
  <c r="Q201" i="102"/>
  <c r="P201" i="102"/>
  <c r="AC200" i="102"/>
  <c r="AB200" i="102"/>
  <c r="AA200" i="102"/>
  <c r="Z200" i="102"/>
  <c r="Y200" i="102"/>
  <c r="X200" i="102"/>
  <c r="W200" i="102"/>
  <c r="V200" i="102"/>
  <c r="U200" i="102"/>
  <c r="T200" i="102"/>
  <c r="S200" i="102"/>
  <c r="R200" i="102"/>
  <c r="Q200" i="102"/>
  <c r="P200" i="102"/>
  <c r="AC199" i="102"/>
  <c r="AB199" i="102"/>
  <c r="AA199" i="102"/>
  <c r="Z199" i="102"/>
  <c r="Y199" i="102"/>
  <c r="X199" i="102"/>
  <c r="W199" i="102"/>
  <c r="V199" i="102"/>
  <c r="U199" i="102"/>
  <c r="T199" i="102"/>
  <c r="S199" i="102"/>
  <c r="R199" i="102"/>
  <c r="Q199" i="102"/>
  <c r="P199" i="102"/>
  <c r="AC198" i="102"/>
  <c r="AB198" i="102"/>
  <c r="AA198" i="102"/>
  <c r="Z198" i="102"/>
  <c r="Y198" i="102"/>
  <c r="X198" i="102"/>
  <c r="W198" i="102"/>
  <c r="V198" i="102"/>
  <c r="U198" i="102"/>
  <c r="T198" i="102"/>
  <c r="S198" i="102"/>
  <c r="R198" i="102"/>
  <c r="Q198" i="102"/>
  <c r="P198" i="102"/>
  <c r="AC197" i="102"/>
  <c r="AB197" i="102"/>
  <c r="AA197" i="102"/>
  <c r="Z197" i="102"/>
  <c r="Y197" i="102"/>
  <c r="X197" i="102"/>
  <c r="W197" i="102"/>
  <c r="V197" i="102"/>
  <c r="U197" i="102"/>
  <c r="T197" i="102"/>
  <c r="S197" i="102"/>
  <c r="R197" i="102"/>
  <c r="Q197" i="102"/>
  <c r="P197" i="102"/>
  <c r="AC196" i="102"/>
  <c r="AB196" i="102"/>
  <c r="AA196" i="102"/>
  <c r="Z196" i="102"/>
  <c r="Y196" i="102"/>
  <c r="X196" i="102"/>
  <c r="W196" i="102"/>
  <c r="V196" i="102"/>
  <c r="U196" i="102"/>
  <c r="T196" i="102"/>
  <c r="S196" i="102"/>
  <c r="R196" i="102"/>
  <c r="Q196" i="102"/>
  <c r="P196" i="102"/>
  <c r="AC195" i="102"/>
  <c r="AB195" i="102"/>
  <c r="AA195" i="102"/>
  <c r="Z195" i="102"/>
  <c r="Y195" i="102"/>
  <c r="X195" i="102"/>
  <c r="W195" i="102"/>
  <c r="V195" i="102"/>
  <c r="U195" i="102"/>
  <c r="T195" i="102"/>
  <c r="S195" i="102"/>
  <c r="R195" i="102"/>
  <c r="Q195" i="102"/>
  <c r="P195" i="102"/>
  <c r="AC194" i="102"/>
  <c r="AB194" i="102"/>
  <c r="AA194" i="102"/>
  <c r="Z194" i="102"/>
  <c r="Y194" i="102"/>
  <c r="X194" i="102"/>
  <c r="W194" i="102"/>
  <c r="V194" i="102"/>
  <c r="U194" i="102"/>
  <c r="T194" i="102"/>
  <c r="S194" i="102"/>
  <c r="R194" i="102"/>
  <c r="Q194" i="102"/>
  <c r="P194" i="102"/>
  <c r="AC193" i="102"/>
  <c r="AB193" i="102"/>
  <c r="AA193" i="102"/>
  <c r="Z193" i="102"/>
  <c r="Y193" i="102"/>
  <c r="X193" i="102"/>
  <c r="W193" i="102"/>
  <c r="V193" i="102"/>
  <c r="U193" i="102"/>
  <c r="T193" i="102"/>
  <c r="S193" i="102"/>
  <c r="R193" i="102"/>
  <c r="Q193" i="102"/>
  <c r="P193" i="102"/>
  <c r="AC192" i="102"/>
  <c r="AB192" i="102"/>
  <c r="AA192" i="102"/>
  <c r="Z192" i="102"/>
  <c r="Y192" i="102"/>
  <c r="X192" i="102"/>
  <c r="W192" i="102"/>
  <c r="V192" i="102"/>
  <c r="U192" i="102"/>
  <c r="T192" i="102"/>
  <c r="S192" i="102"/>
  <c r="R192" i="102"/>
  <c r="Q192" i="102"/>
  <c r="P192" i="102"/>
  <c r="AC191" i="102"/>
  <c r="AB191" i="102"/>
  <c r="AA191" i="102"/>
  <c r="Z191" i="102"/>
  <c r="Y191" i="102"/>
  <c r="X191" i="102"/>
  <c r="W191" i="102"/>
  <c r="V191" i="102"/>
  <c r="U191" i="102"/>
  <c r="T191" i="102"/>
  <c r="S191" i="102"/>
  <c r="R191" i="102"/>
  <c r="Q191" i="102"/>
  <c r="P191" i="102"/>
  <c r="AC190" i="102"/>
  <c r="AB190" i="102"/>
  <c r="AA190" i="102"/>
  <c r="Z190" i="102"/>
  <c r="Y190" i="102"/>
  <c r="X190" i="102"/>
  <c r="W190" i="102"/>
  <c r="V190" i="102"/>
  <c r="U190" i="102"/>
  <c r="T190" i="102"/>
  <c r="S190" i="102"/>
  <c r="R190" i="102"/>
  <c r="Q190" i="102"/>
  <c r="P190" i="102"/>
  <c r="AC189" i="102"/>
  <c r="AB189" i="102"/>
  <c r="AA189" i="102"/>
  <c r="Z189" i="102"/>
  <c r="Y189" i="102"/>
  <c r="X189" i="102"/>
  <c r="W189" i="102"/>
  <c r="V189" i="102"/>
  <c r="U189" i="102"/>
  <c r="T189" i="102"/>
  <c r="S189" i="102"/>
  <c r="R189" i="102"/>
  <c r="Q189" i="102"/>
  <c r="P189" i="102"/>
  <c r="AC188" i="102"/>
  <c r="AB188" i="102"/>
  <c r="AA188" i="102"/>
  <c r="Z188" i="102"/>
  <c r="Y188" i="102"/>
  <c r="X188" i="102"/>
  <c r="W188" i="102"/>
  <c r="V188" i="102"/>
  <c r="U188" i="102"/>
  <c r="T188" i="102"/>
  <c r="S188" i="102"/>
  <c r="R188" i="102"/>
  <c r="Q188" i="102"/>
  <c r="P188" i="102"/>
  <c r="AC187" i="102"/>
  <c r="AB187" i="102"/>
  <c r="AA187" i="102"/>
  <c r="Z187" i="102"/>
  <c r="Y187" i="102"/>
  <c r="X187" i="102"/>
  <c r="W187" i="102"/>
  <c r="V187" i="102"/>
  <c r="U187" i="102"/>
  <c r="T187" i="102"/>
  <c r="S187" i="102"/>
  <c r="R187" i="102"/>
  <c r="Q187" i="102"/>
  <c r="P187" i="102"/>
  <c r="AC186" i="102"/>
  <c r="AB186" i="102"/>
  <c r="AA186" i="102"/>
  <c r="Z186" i="102"/>
  <c r="Y186" i="102"/>
  <c r="X186" i="102"/>
  <c r="W186" i="102"/>
  <c r="V186" i="102"/>
  <c r="U186" i="102"/>
  <c r="T186" i="102"/>
  <c r="S186" i="102"/>
  <c r="R186" i="102"/>
  <c r="Q186" i="102"/>
  <c r="P186" i="102"/>
  <c r="AC185" i="102"/>
  <c r="AB185" i="102"/>
  <c r="AA185" i="102"/>
  <c r="Z185" i="102"/>
  <c r="Y185" i="102"/>
  <c r="X185" i="102"/>
  <c r="W185" i="102"/>
  <c r="V185" i="102"/>
  <c r="U185" i="102"/>
  <c r="T185" i="102"/>
  <c r="S185" i="102"/>
  <c r="R185" i="102"/>
  <c r="Q185" i="102"/>
  <c r="P185" i="102"/>
  <c r="AC184" i="102"/>
  <c r="AB184" i="102"/>
  <c r="AA184" i="102"/>
  <c r="Z184" i="102"/>
  <c r="Y184" i="102"/>
  <c r="X184" i="102"/>
  <c r="W184" i="102"/>
  <c r="V184" i="102"/>
  <c r="U184" i="102"/>
  <c r="T184" i="102"/>
  <c r="S184" i="102"/>
  <c r="R184" i="102"/>
  <c r="Q184" i="102"/>
  <c r="P184" i="102"/>
  <c r="AC183" i="102"/>
  <c r="AB183" i="102"/>
  <c r="AA183" i="102"/>
  <c r="Z183" i="102"/>
  <c r="Y183" i="102"/>
  <c r="X183" i="102"/>
  <c r="W183" i="102"/>
  <c r="V183" i="102"/>
  <c r="U183" i="102"/>
  <c r="T183" i="102"/>
  <c r="S183" i="102"/>
  <c r="R183" i="102"/>
  <c r="Q183" i="102"/>
  <c r="P183" i="102"/>
  <c r="AC182" i="102"/>
  <c r="AB182" i="102"/>
  <c r="AA182" i="102"/>
  <c r="Z182" i="102"/>
  <c r="Y182" i="102"/>
  <c r="X182" i="102"/>
  <c r="W182" i="102"/>
  <c r="V182" i="102"/>
  <c r="U182" i="102"/>
  <c r="T182" i="102"/>
  <c r="S182" i="102"/>
  <c r="R182" i="102"/>
  <c r="Q182" i="102"/>
  <c r="P182" i="102"/>
  <c r="AC181" i="102"/>
  <c r="AB181" i="102"/>
  <c r="AA181" i="102"/>
  <c r="Z181" i="102"/>
  <c r="Y181" i="102"/>
  <c r="X181" i="102"/>
  <c r="W181" i="102"/>
  <c r="V181" i="102"/>
  <c r="U181" i="102"/>
  <c r="T181" i="102"/>
  <c r="S181" i="102"/>
  <c r="R181" i="102"/>
  <c r="Q181" i="102"/>
  <c r="P181" i="102"/>
  <c r="AC180" i="102"/>
  <c r="AB180" i="102"/>
  <c r="AA180" i="102"/>
  <c r="Z180" i="102"/>
  <c r="Y180" i="102"/>
  <c r="X180" i="102"/>
  <c r="W180" i="102"/>
  <c r="V180" i="102"/>
  <c r="U180" i="102"/>
  <c r="T180" i="102"/>
  <c r="S180" i="102"/>
  <c r="R180" i="102"/>
  <c r="Q180" i="102"/>
  <c r="P180" i="102"/>
  <c r="AC179" i="102"/>
  <c r="AB179" i="102"/>
  <c r="AA179" i="102"/>
  <c r="Z179" i="102"/>
  <c r="Y179" i="102"/>
  <c r="X179" i="102"/>
  <c r="W179" i="102"/>
  <c r="V179" i="102"/>
  <c r="U179" i="102"/>
  <c r="T179" i="102"/>
  <c r="S179" i="102"/>
  <c r="R179" i="102"/>
  <c r="Q179" i="102"/>
  <c r="P179" i="102"/>
  <c r="AC178" i="102"/>
  <c r="AB178" i="102"/>
  <c r="AA178" i="102"/>
  <c r="Z178" i="102"/>
  <c r="Y178" i="102"/>
  <c r="X178" i="102"/>
  <c r="W178" i="102"/>
  <c r="V178" i="102"/>
  <c r="U178" i="102"/>
  <c r="T178" i="102"/>
  <c r="S178" i="102"/>
  <c r="R178" i="102"/>
  <c r="Q178" i="102"/>
  <c r="P178" i="102"/>
  <c r="AC177" i="102"/>
  <c r="AB177" i="102"/>
  <c r="AA177" i="102"/>
  <c r="Z177" i="102"/>
  <c r="Y177" i="102"/>
  <c r="X177" i="102"/>
  <c r="W177" i="102"/>
  <c r="V177" i="102"/>
  <c r="U177" i="102"/>
  <c r="T177" i="102"/>
  <c r="S177" i="102"/>
  <c r="R177" i="102"/>
  <c r="Q177" i="102"/>
  <c r="P177" i="102"/>
  <c r="AC176" i="102"/>
  <c r="AB176" i="102"/>
  <c r="AA176" i="102"/>
  <c r="Z176" i="102"/>
  <c r="Y176" i="102"/>
  <c r="X176" i="102"/>
  <c r="W176" i="102"/>
  <c r="V176" i="102"/>
  <c r="U176" i="102"/>
  <c r="T176" i="102"/>
  <c r="S176" i="102"/>
  <c r="R176" i="102"/>
  <c r="Q176" i="102"/>
  <c r="P176" i="102"/>
  <c r="AC175" i="102"/>
  <c r="AB175" i="102"/>
  <c r="AA175" i="102"/>
  <c r="Z175" i="102"/>
  <c r="Y175" i="102"/>
  <c r="X175" i="102"/>
  <c r="W175" i="102"/>
  <c r="V175" i="102"/>
  <c r="U175" i="102"/>
  <c r="T175" i="102"/>
  <c r="S175" i="102"/>
  <c r="R175" i="102"/>
  <c r="Q175" i="102"/>
  <c r="P175" i="102"/>
  <c r="AC174" i="102"/>
  <c r="AB174" i="102"/>
  <c r="AA174" i="102"/>
  <c r="Z174" i="102"/>
  <c r="Y174" i="102"/>
  <c r="X174" i="102"/>
  <c r="W174" i="102"/>
  <c r="V174" i="102"/>
  <c r="U174" i="102"/>
  <c r="T174" i="102"/>
  <c r="S174" i="102"/>
  <c r="R174" i="102"/>
  <c r="Q174" i="102"/>
  <c r="P174" i="102"/>
  <c r="AC173" i="102"/>
  <c r="AB173" i="102"/>
  <c r="AA173" i="102"/>
  <c r="Z173" i="102"/>
  <c r="Y173" i="102"/>
  <c r="X173" i="102"/>
  <c r="W173" i="102"/>
  <c r="V173" i="102"/>
  <c r="U173" i="102"/>
  <c r="T173" i="102"/>
  <c r="S173" i="102"/>
  <c r="R173" i="102"/>
  <c r="Q173" i="102"/>
  <c r="P173" i="102"/>
  <c r="AC172" i="102"/>
  <c r="AB172" i="102"/>
  <c r="AA172" i="102"/>
  <c r="Z172" i="102"/>
  <c r="Y172" i="102"/>
  <c r="X172" i="102"/>
  <c r="W172" i="102"/>
  <c r="V172" i="102"/>
  <c r="U172" i="102"/>
  <c r="T172" i="102"/>
  <c r="S172" i="102"/>
  <c r="R172" i="102"/>
  <c r="Q172" i="102"/>
  <c r="P172" i="102"/>
  <c r="AC171" i="102"/>
  <c r="AB171" i="102"/>
  <c r="AA171" i="102"/>
  <c r="Z171" i="102"/>
  <c r="Y171" i="102"/>
  <c r="X171" i="102"/>
  <c r="W171" i="102"/>
  <c r="V171" i="102"/>
  <c r="U171" i="102"/>
  <c r="T171" i="102"/>
  <c r="S171" i="102"/>
  <c r="R171" i="102"/>
  <c r="Q171" i="102"/>
  <c r="P171" i="102"/>
  <c r="AC170" i="102"/>
  <c r="AB170" i="102"/>
  <c r="AA170" i="102"/>
  <c r="Z170" i="102"/>
  <c r="Y170" i="102"/>
  <c r="X170" i="102"/>
  <c r="W170" i="102"/>
  <c r="V170" i="102"/>
  <c r="U170" i="102"/>
  <c r="T170" i="102"/>
  <c r="S170" i="102"/>
  <c r="R170" i="102"/>
  <c r="Q170" i="102"/>
  <c r="P170" i="102"/>
  <c r="AC169" i="102"/>
  <c r="AB169" i="102"/>
  <c r="AA169" i="102"/>
  <c r="Z169" i="102"/>
  <c r="Y169" i="102"/>
  <c r="X169" i="102"/>
  <c r="W169" i="102"/>
  <c r="V169" i="102"/>
  <c r="U169" i="102"/>
  <c r="T169" i="102"/>
  <c r="S169" i="102"/>
  <c r="R169" i="102"/>
  <c r="Q169" i="102"/>
  <c r="P169" i="102"/>
  <c r="AC168" i="102"/>
  <c r="AB168" i="102"/>
  <c r="AA168" i="102"/>
  <c r="Z168" i="102"/>
  <c r="Y168" i="102"/>
  <c r="X168" i="102"/>
  <c r="W168" i="102"/>
  <c r="V168" i="102"/>
  <c r="U168" i="102"/>
  <c r="T168" i="102"/>
  <c r="S168" i="102"/>
  <c r="R168" i="102"/>
  <c r="Q168" i="102"/>
  <c r="P168" i="102"/>
  <c r="AC167" i="102"/>
  <c r="AB167" i="102"/>
  <c r="AA167" i="102"/>
  <c r="Z167" i="102"/>
  <c r="Y167" i="102"/>
  <c r="X167" i="102"/>
  <c r="W167" i="102"/>
  <c r="V167" i="102"/>
  <c r="U167" i="102"/>
  <c r="T167" i="102"/>
  <c r="S167" i="102"/>
  <c r="R167" i="102"/>
  <c r="Q167" i="102"/>
  <c r="P167" i="102"/>
  <c r="AC166" i="102"/>
  <c r="AB166" i="102"/>
  <c r="AA166" i="102"/>
  <c r="Z166" i="102"/>
  <c r="Y166" i="102"/>
  <c r="X166" i="102"/>
  <c r="W166" i="102"/>
  <c r="V166" i="102"/>
  <c r="U166" i="102"/>
  <c r="T166" i="102"/>
  <c r="S166" i="102"/>
  <c r="R166" i="102"/>
  <c r="Q166" i="102"/>
  <c r="P166" i="102"/>
  <c r="AC165" i="102"/>
  <c r="AB165" i="102"/>
  <c r="AA165" i="102"/>
  <c r="Z165" i="102"/>
  <c r="Y165" i="102"/>
  <c r="X165" i="102"/>
  <c r="W165" i="102"/>
  <c r="V165" i="102"/>
  <c r="U165" i="102"/>
  <c r="T165" i="102"/>
  <c r="S165" i="102"/>
  <c r="R165" i="102"/>
  <c r="Q165" i="102"/>
  <c r="P165" i="102"/>
  <c r="AC164" i="102"/>
  <c r="AB164" i="102"/>
  <c r="AA164" i="102"/>
  <c r="Z164" i="102"/>
  <c r="Y164" i="102"/>
  <c r="X164" i="102"/>
  <c r="W164" i="102"/>
  <c r="V164" i="102"/>
  <c r="U164" i="102"/>
  <c r="T164" i="102"/>
  <c r="S164" i="102"/>
  <c r="R164" i="102"/>
  <c r="Q164" i="102"/>
  <c r="P164" i="102"/>
  <c r="AC163" i="102"/>
  <c r="AB163" i="102"/>
  <c r="AA163" i="102"/>
  <c r="Z163" i="102"/>
  <c r="Y163" i="102"/>
  <c r="X163" i="102"/>
  <c r="W163" i="102"/>
  <c r="V163" i="102"/>
  <c r="U163" i="102"/>
  <c r="T163" i="102"/>
  <c r="S163" i="102"/>
  <c r="R163" i="102"/>
  <c r="Q163" i="102"/>
  <c r="P163" i="102"/>
  <c r="AC162" i="102"/>
  <c r="AB162" i="102"/>
  <c r="AA162" i="102"/>
  <c r="Z162" i="102"/>
  <c r="Y162" i="102"/>
  <c r="X162" i="102"/>
  <c r="W162" i="102"/>
  <c r="V162" i="102"/>
  <c r="U162" i="102"/>
  <c r="T162" i="102"/>
  <c r="S162" i="102"/>
  <c r="R162" i="102"/>
  <c r="Q162" i="102"/>
  <c r="P162" i="102"/>
  <c r="AC161" i="102"/>
  <c r="AB161" i="102"/>
  <c r="AA161" i="102"/>
  <c r="Z161" i="102"/>
  <c r="Y161" i="102"/>
  <c r="X161" i="102"/>
  <c r="W161" i="102"/>
  <c r="V161" i="102"/>
  <c r="U161" i="102"/>
  <c r="T161" i="102"/>
  <c r="S161" i="102"/>
  <c r="R161" i="102"/>
  <c r="Q161" i="102"/>
  <c r="P161" i="102"/>
  <c r="AC160" i="102"/>
  <c r="AB160" i="102"/>
  <c r="AA160" i="102"/>
  <c r="Z160" i="102"/>
  <c r="Y160" i="102"/>
  <c r="X160" i="102"/>
  <c r="W160" i="102"/>
  <c r="V160" i="102"/>
  <c r="U160" i="102"/>
  <c r="T160" i="102"/>
  <c r="S160" i="102"/>
  <c r="R160" i="102"/>
  <c r="Q160" i="102"/>
  <c r="P160" i="102"/>
  <c r="AC159" i="102"/>
  <c r="AB159" i="102"/>
  <c r="AA159" i="102"/>
  <c r="Z159" i="102"/>
  <c r="Y159" i="102"/>
  <c r="X159" i="102"/>
  <c r="W159" i="102"/>
  <c r="V159" i="102"/>
  <c r="U159" i="102"/>
  <c r="T159" i="102"/>
  <c r="S159" i="102"/>
  <c r="R159" i="102"/>
  <c r="Q159" i="102"/>
  <c r="P159" i="102"/>
  <c r="AC158" i="102"/>
  <c r="AB158" i="102"/>
  <c r="AA158" i="102"/>
  <c r="Z158" i="102"/>
  <c r="Y158" i="102"/>
  <c r="X158" i="102"/>
  <c r="W158" i="102"/>
  <c r="V158" i="102"/>
  <c r="U158" i="102"/>
  <c r="T158" i="102"/>
  <c r="S158" i="102"/>
  <c r="R158" i="102"/>
  <c r="Q158" i="102"/>
  <c r="P158" i="102"/>
  <c r="AC157" i="102"/>
  <c r="AB157" i="102"/>
  <c r="AA157" i="102"/>
  <c r="Z157" i="102"/>
  <c r="Y157" i="102"/>
  <c r="X157" i="102"/>
  <c r="W157" i="102"/>
  <c r="V157" i="102"/>
  <c r="U157" i="102"/>
  <c r="T157" i="102"/>
  <c r="S157" i="102"/>
  <c r="R157" i="102"/>
  <c r="Q157" i="102"/>
  <c r="P157" i="102"/>
  <c r="AC156" i="102"/>
  <c r="AB156" i="102"/>
  <c r="AA156" i="102"/>
  <c r="Z156" i="102"/>
  <c r="Y156" i="102"/>
  <c r="X156" i="102"/>
  <c r="W156" i="102"/>
  <c r="V156" i="102"/>
  <c r="U156" i="102"/>
  <c r="T156" i="102"/>
  <c r="S156" i="102"/>
  <c r="R156" i="102"/>
  <c r="Q156" i="102"/>
  <c r="P156" i="102"/>
  <c r="AC155" i="102"/>
  <c r="AB155" i="102"/>
  <c r="AA155" i="102"/>
  <c r="Z155" i="102"/>
  <c r="Y155" i="102"/>
  <c r="X155" i="102"/>
  <c r="W155" i="102"/>
  <c r="V155" i="102"/>
  <c r="U155" i="102"/>
  <c r="T155" i="102"/>
  <c r="S155" i="102"/>
  <c r="R155" i="102"/>
  <c r="Q155" i="102"/>
  <c r="P155" i="102"/>
  <c r="AC153" i="102"/>
  <c r="AB153" i="102"/>
  <c r="AA153" i="102"/>
  <c r="Z153" i="102"/>
  <c r="Y153" i="102"/>
  <c r="X153" i="102"/>
  <c r="W153" i="102"/>
  <c r="V153" i="102"/>
  <c r="U153" i="102"/>
  <c r="T153" i="102"/>
  <c r="S153" i="102"/>
  <c r="R153" i="102"/>
  <c r="Q153" i="102"/>
  <c r="P153" i="102"/>
  <c r="AC152" i="102"/>
  <c r="AB152" i="102"/>
  <c r="AA152" i="102"/>
  <c r="Z152" i="102"/>
  <c r="Y152" i="102"/>
  <c r="X152" i="102"/>
  <c r="W152" i="102"/>
  <c r="V152" i="102"/>
  <c r="U152" i="102"/>
  <c r="T152" i="102"/>
  <c r="S152" i="102"/>
  <c r="R152" i="102"/>
  <c r="Q152" i="102"/>
  <c r="P152" i="102"/>
  <c r="AC151" i="102"/>
  <c r="AB151" i="102"/>
  <c r="AA151" i="102"/>
  <c r="Z151" i="102"/>
  <c r="Y151" i="102"/>
  <c r="X151" i="102"/>
  <c r="W151" i="102"/>
  <c r="V151" i="102"/>
  <c r="U151" i="102"/>
  <c r="T151" i="102"/>
  <c r="S151" i="102"/>
  <c r="R151" i="102"/>
  <c r="Q151" i="102"/>
  <c r="P151" i="102"/>
  <c r="AC150" i="102"/>
  <c r="AB150" i="102"/>
  <c r="AA150" i="102"/>
  <c r="Z150" i="102"/>
  <c r="Y150" i="102"/>
  <c r="X150" i="102"/>
  <c r="W150" i="102"/>
  <c r="V150" i="102"/>
  <c r="U150" i="102"/>
  <c r="T150" i="102"/>
  <c r="S150" i="102"/>
  <c r="R150" i="102"/>
  <c r="Q150" i="102"/>
  <c r="P150" i="102"/>
  <c r="AC149" i="102"/>
  <c r="AB149" i="102"/>
  <c r="AA149" i="102"/>
  <c r="Z149" i="102"/>
  <c r="Y149" i="102"/>
  <c r="X149" i="102"/>
  <c r="W149" i="102"/>
  <c r="V149" i="102"/>
  <c r="U149" i="102"/>
  <c r="T149" i="102"/>
  <c r="S149" i="102"/>
  <c r="R149" i="102"/>
  <c r="Q149" i="102"/>
  <c r="P149" i="102"/>
  <c r="AC148" i="102"/>
  <c r="AB148" i="102"/>
  <c r="AA148" i="102"/>
  <c r="Z148" i="102"/>
  <c r="Y148" i="102"/>
  <c r="X148" i="102"/>
  <c r="W148" i="102"/>
  <c r="V148" i="102"/>
  <c r="U148" i="102"/>
  <c r="T148" i="102"/>
  <c r="S148" i="102"/>
  <c r="R148" i="102"/>
  <c r="Q148" i="102"/>
  <c r="P148" i="102"/>
  <c r="AC147" i="102"/>
  <c r="AB147" i="102"/>
  <c r="AA147" i="102"/>
  <c r="Z147" i="102"/>
  <c r="Y147" i="102"/>
  <c r="X147" i="102"/>
  <c r="W147" i="102"/>
  <c r="V147" i="102"/>
  <c r="U147" i="102"/>
  <c r="T147" i="102"/>
  <c r="S147" i="102"/>
  <c r="R147" i="102"/>
  <c r="Q147" i="102"/>
  <c r="P147" i="102"/>
  <c r="AC146" i="102"/>
  <c r="AB146" i="102"/>
  <c r="AA146" i="102"/>
  <c r="Z146" i="102"/>
  <c r="Y146" i="102"/>
  <c r="X146" i="102"/>
  <c r="W146" i="102"/>
  <c r="V146" i="102"/>
  <c r="U146" i="102"/>
  <c r="T146" i="102"/>
  <c r="S146" i="102"/>
  <c r="R146" i="102"/>
  <c r="Q146" i="102"/>
  <c r="P146" i="102"/>
  <c r="AC145" i="102"/>
  <c r="AB145" i="102"/>
  <c r="AA145" i="102"/>
  <c r="Z145" i="102"/>
  <c r="Y145" i="102"/>
  <c r="X145" i="102"/>
  <c r="W145" i="102"/>
  <c r="V145" i="102"/>
  <c r="U145" i="102"/>
  <c r="T145" i="102"/>
  <c r="S145" i="102"/>
  <c r="R145" i="102"/>
  <c r="Q145" i="102"/>
  <c r="P145" i="102"/>
  <c r="AC144" i="102"/>
  <c r="AB144" i="102"/>
  <c r="AA144" i="102"/>
  <c r="Z144" i="102"/>
  <c r="Y144" i="102"/>
  <c r="X144" i="102"/>
  <c r="W144" i="102"/>
  <c r="V144" i="102"/>
  <c r="U144" i="102"/>
  <c r="T144" i="102"/>
  <c r="S144" i="102"/>
  <c r="R144" i="102"/>
  <c r="Q144" i="102"/>
  <c r="P144" i="102"/>
  <c r="AC143" i="102"/>
  <c r="AB143" i="102"/>
  <c r="AA143" i="102"/>
  <c r="Z143" i="102"/>
  <c r="Y143" i="102"/>
  <c r="X143" i="102"/>
  <c r="W143" i="102"/>
  <c r="V143" i="102"/>
  <c r="U143" i="102"/>
  <c r="T143" i="102"/>
  <c r="S143" i="102"/>
  <c r="R143" i="102"/>
  <c r="Q143" i="102"/>
  <c r="P143" i="102"/>
  <c r="AC142" i="102"/>
  <c r="AB142" i="102"/>
  <c r="AA142" i="102"/>
  <c r="Z142" i="102"/>
  <c r="Y142" i="102"/>
  <c r="X142" i="102"/>
  <c r="W142" i="102"/>
  <c r="V142" i="102"/>
  <c r="U142" i="102"/>
  <c r="T142" i="102"/>
  <c r="S142" i="102"/>
  <c r="R142" i="102"/>
  <c r="Q142" i="102"/>
  <c r="P142" i="102"/>
  <c r="AC141" i="102"/>
  <c r="AB141" i="102"/>
  <c r="AA141" i="102"/>
  <c r="Z141" i="102"/>
  <c r="Y141" i="102"/>
  <c r="X141" i="102"/>
  <c r="W141" i="102"/>
  <c r="V141" i="102"/>
  <c r="U141" i="102"/>
  <c r="T141" i="102"/>
  <c r="S141" i="102"/>
  <c r="R141" i="102"/>
  <c r="Q141" i="102"/>
  <c r="P141" i="102"/>
  <c r="AC140" i="102"/>
  <c r="AB140" i="102"/>
  <c r="AA140" i="102"/>
  <c r="Z140" i="102"/>
  <c r="Y140" i="102"/>
  <c r="X140" i="102"/>
  <c r="W140" i="102"/>
  <c r="V140" i="102"/>
  <c r="U140" i="102"/>
  <c r="T140" i="102"/>
  <c r="S140" i="102"/>
  <c r="R140" i="102"/>
  <c r="Q140" i="102"/>
  <c r="P140" i="102"/>
  <c r="AC139" i="102"/>
  <c r="AB139" i="102"/>
  <c r="AA139" i="102"/>
  <c r="Z139" i="102"/>
  <c r="Y139" i="102"/>
  <c r="X139" i="102"/>
  <c r="W139" i="102"/>
  <c r="V139" i="102"/>
  <c r="U139" i="102"/>
  <c r="T139" i="102"/>
  <c r="S139" i="102"/>
  <c r="R139" i="102"/>
  <c r="Q139" i="102"/>
  <c r="P139" i="102"/>
  <c r="AC138" i="102"/>
  <c r="AB138" i="102"/>
  <c r="AA138" i="102"/>
  <c r="Z138" i="102"/>
  <c r="Y138" i="102"/>
  <c r="X138" i="102"/>
  <c r="W138" i="102"/>
  <c r="V138" i="102"/>
  <c r="U138" i="102"/>
  <c r="T138" i="102"/>
  <c r="S138" i="102"/>
  <c r="R138" i="102"/>
  <c r="Q138" i="102"/>
  <c r="P138" i="102"/>
  <c r="AC137" i="102"/>
  <c r="AB137" i="102"/>
  <c r="AA137" i="102"/>
  <c r="Z137" i="102"/>
  <c r="Y137" i="102"/>
  <c r="X137" i="102"/>
  <c r="W137" i="102"/>
  <c r="V137" i="102"/>
  <c r="U137" i="102"/>
  <c r="T137" i="102"/>
  <c r="S137" i="102"/>
  <c r="R137" i="102"/>
  <c r="Q137" i="102"/>
  <c r="P137" i="102"/>
  <c r="AC136" i="102"/>
  <c r="AB136" i="102"/>
  <c r="AA136" i="102"/>
  <c r="Z136" i="102"/>
  <c r="Y136" i="102"/>
  <c r="X136" i="102"/>
  <c r="W136" i="102"/>
  <c r="V136" i="102"/>
  <c r="U136" i="102"/>
  <c r="T136" i="102"/>
  <c r="S136" i="102"/>
  <c r="R136" i="102"/>
  <c r="Q136" i="102"/>
  <c r="P136" i="102"/>
  <c r="AC135" i="102"/>
  <c r="AB135" i="102"/>
  <c r="AA135" i="102"/>
  <c r="Z135" i="102"/>
  <c r="Y135" i="102"/>
  <c r="X135" i="102"/>
  <c r="W135" i="102"/>
  <c r="V135" i="102"/>
  <c r="U135" i="102"/>
  <c r="T135" i="102"/>
  <c r="S135" i="102"/>
  <c r="R135" i="102"/>
  <c r="Q135" i="102"/>
  <c r="P135" i="102"/>
  <c r="AC134" i="102"/>
  <c r="AB134" i="102"/>
  <c r="AA134" i="102"/>
  <c r="Z134" i="102"/>
  <c r="Y134" i="102"/>
  <c r="X134" i="102"/>
  <c r="W134" i="102"/>
  <c r="V134" i="102"/>
  <c r="U134" i="102"/>
  <c r="T134" i="102"/>
  <c r="S134" i="102"/>
  <c r="R134" i="102"/>
  <c r="Q134" i="102"/>
  <c r="P134" i="102"/>
  <c r="AC133" i="102"/>
  <c r="AB133" i="102"/>
  <c r="AA133" i="102"/>
  <c r="Z133" i="102"/>
  <c r="Y133" i="102"/>
  <c r="X133" i="102"/>
  <c r="W133" i="102"/>
  <c r="V133" i="102"/>
  <c r="U133" i="102"/>
  <c r="T133" i="102"/>
  <c r="S133" i="102"/>
  <c r="R133" i="102"/>
  <c r="Q133" i="102"/>
  <c r="P133" i="102"/>
  <c r="AC132" i="102"/>
  <c r="AB132" i="102"/>
  <c r="AA132" i="102"/>
  <c r="Z132" i="102"/>
  <c r="Y132" i="102"/>
  <c r="X132" i="102"/>
  <c r="W132" i="102"/>
  <c r="V132" i="102"/>
  <c r="U132" i="102"/>
  <c r="T132" i="102"/>
  <c r="S132" i="102"/>
  <c r="R132" i="102"/>
  <c r="Q132" i="102"/>
  <c r="P132" i="102"/>
  <c r="AC131" i="102"/>
  <c r="AB131" i="102"/>
  <c r="AA131" i="102"/>
  <c r="Z131" i="102"/>
  <c r="Y131" i="102"/>
  <c r="X131" i="102"/>
  <c r="W131" i="102"/>
  <c r="V131" i="102"/>
  <c r="U131" i="102"/>
  <c r="T131" i="102"/>
  <c r="S131" i="102"/>
  <c r="R131" i="102"/>
  <c r="Q131" i="102"/>
  <c r="P131" i="102"/>
  <c r="AC130" i="102"/>
  <c r="AB130" i="102"/>
  <c r="AA130" i="102"/>
  <c r="Z130" i="102"/>
  <c r="Y130" i="102"/>
  <c r="X130" i="102"/>
  <c r="W130" i="102"/>
  <c r="V130" i="102"/>
  <c r="U130" i="102"/>
  <c r="T130" i="102"/>
  <c r="S130" i="102"/>
  <c r="R130" i="102"/>
  <c r="Q130" i="102"/>
  <c r="P130" i="102"/>
  <c r="AC129" i="102"/>
  <c r="AB129" i="102"/>
  <c r="AA129" i="102"/>
  <c r="Z129" i="102"/>
  <c r="Y129" i="102"/>
  <c r="X129" i="102"/>
  <c r="W129" i="102"/>
  <c r="V129" i="102"/>
  <c r="U129" i="102"/>
  <c r="T129" i="102"/>
  <c r="S129" i="102"/>
  <c r="R129" i="102"/>
  <c r="Q129" i="102"/>
  <c r="P129" i="102"/>
  <c r="AC128" i="102"/>
  <c r="AB128" i="102"/>
  <c r="AA128" i="102"/>
  <c r="Z128" i="102"/>
  <c r="Y128" i="102"/>
  <c r="X128" i="102"/>
  <c r="W128" i="102"/>
  <c r="V128" i="102"/>
  <c r="U128" i="102"/>
  <c r="T128" i="102"/>
  <c r="S128" i="102"/>
  <c r="R128" i="102"/>
  <c r="Q128" i="102"/>
  <c r="P128" i="102"/>
  <c r="AC127" i="102"/>
  <c r="AB127" i="102"/>
  <c r="AA127" i="102"/>
  <c r="Z127" i="102"/>
  <c r="Y127" i="102"/>
  <c r="X127" i="102"/>
  <c r="W127" i="102"/>
  <c r="V127" i="102"/>
  <c r="U127" i="102"/>
  <c r="T127" i="102"/>
  <c r="S127" i="102"/>
  <c r="R127" i="102"/>
  <c r="Q127" i="102"/>
  <c r="P127" i="102"/>
  <c r="AC126" i="102"/>
  <c r="AB126" i="102"/>
  <c r="AA126" i="102"/>
  <c r="Z126" i="102"/>
  <c r="Y126" i="102"/>
  <c r="X126" i="102"/>
  <c r="W126" i="102"/>
  <c r="V126" i="102"/>
  <c r="U126" i="102"/>
  <c r="T126" i="102"/>
  <c r="S126" i="102"/>
  <c r="R126" i="102"/>
  <c r="Q126" i="102"/>
  <c r="P126" i="102"/>
  <c r="AC125" i="102"/>
  <c r="AB125" i="102"/>
  <c r="AA125" i="102"/>
  <c r="Z125" i="102"/>
  <c r="Y125" i="102"/>
  <c r="X125" i="102"/>
  <c r="W125" i="102"/>
  <c r="V125" i="102"/>
  <c r="U125" i="102"/>
  <c r="T125" i="102"/>
  <c r="S125" i="102"/>
  <c r="R125" i="102"/>
  <c r="Q125" i="102"/>
  <c r="P125" i="102"/>
  <c r="AC124" i="102"/>
  <c r="AB124" i="102"/>
  <c r="AA124" i="102"/>
  <c r="Z124" i="102"/>
  <c r="Y124" i="102"/>
  <c r="X124" i="102"/>
  <c r="W124" i="102"/>
  <c r="V124" i="102"/>
  <c r="U124" i="102"/>
  <c r="T124" i="102"/>
  <c r="S124" i="102"/>
  <c r="R124" i="102"/>
  <c r="Q124" i="102"/>
  <c r="P124" i="102"/>
  <c r="AC123" i="102"/>
  <c r="AB123" i="102"/>
  <c r="AA123" i="102"/>
  <c r="Z123" i="102"/>
  <c r="Y123" i="102"/>
  <c r="X123" i="102"/>
  <c r="W123" i="102"/>
  <c r="V123" i="102"/>
  <c r="U123" i="102"/>
  <c r="T123" i="102"/>
  <c r="S123" i="102"/>
  <c r="R123" i="102"/>
  <c r="Q123" i="102"/>
  <c r="P123" i="102"/>
  <c r="AC122" i="102"/>
  <c r="AB122" i="102"/>
  <c r="AA122" i="102"/>
  <c r="Z122" i="102"/>
  <c r="Y122" i="102"/>
  <c r="X122" i="102"/>
  <c r="W122" i="102"/>
  <c r="V122" i="102"/>
  <c r="U122" i="102"/>
  <c r="T122" i="102"/>
  <c r="S122" i="102"/>
  <c r="R122" i="102"/>
  <c r="Q122" i="102"/>
  <c r="P122" i="102"/>
  <c r="AC121" i="102"/>
  <c r="AB121" i="102"/>
  <c r="AA121" i="102"/>
  <c r="Z121" i="102"/>
  <c r="Y121" i="102"/>
  <c r="X121" i="102"/>
  <c r="W121" i="102"/>
  <c r="V121" i="102"/>
  <c r="U121" i="102"/>
  <c r="T121" i="102"/>
  <c r="S121" i="102"/>
  <c r="R121" i="102"/>
  <c r="Q121" i="102"/>
  <c r="P121" i="102"/>
  <c r="AC120" i="102"/>
  <c r="AB120" i="102"/>
  <c r="AA120" i="102"/>
  <c r="Z120" i="102"/>
  <c r="Y120" i="102"/>
  <c r="X120" i="102"/>
  <c r="W120" i="102"/>
  <c r="V120" i="102"/>
  <c r="U120" i="102"/>
  <c r="T120" i="102"/>
  <c r="S120" i="102"/>
  <c r="R120" i="102"/>
  <c r="Q120" i="102"/>
  <c r="P120" i="102"/>
  <c r="AC119" i="102"/>
  <c r="AB119" i="102"/>
  <c r="AA119" i="102"/>
  <c r="Z119" i="102"/>
  <c r="Y119" i="102"/>
  <c r="X119" i="102"/>
  <c r="W119" i="102"/>
  <c r="V119" i="102"/>
  <c r="U119" i="102"/>
  <c r="T119" i="102"/>
  <c r="S119" i="102"/>
  <c r="R119" i="102"/>
  <c r="Q119" i="102"/>
  <c r="P119" i="102"/>
  <c r="AC118" i="102"/>
  <c r="AB118" i="102"/>
  <c r="AA118" i="102"/>
  <c r="Z118" i="102"/>
  <c r="Y118" i="102"/>
  <c r="X118" i="102"/>
  <c r="W118" i="102"/>
  <c r="V118" i="102"/>
  <c r="U118" i="102"/>
  <c r="T118" i="102"/>
  <c r="S118" i="102"/>
  <c r="R118" i="102"/>
  <c r="Q118" i="102"/>
  <c r="P118" i="102"/>
  <c r="AC117" i="102"/>
  <c r="AB117" i="102"/>
  <c r="AA117" i="102"/>
  <c r="Z117" i="102"/>
  <c r="Y117" i="102"/>
  <c r="X117" i="102"/>
  <c r="W117" i="102"/>
  <c r="V117" i="102"/>
  <c r="U117" i="102"/>
  <c r="T117" i="102"/>
  <c r="S117" i="102"/>
  <c r="R117" i="102"/>
  <c r="Q117" i="102"/>
  <c r="P117" i="102"/>
  <c r="AC116" i="102"/>
  <c r="AB116" i="102"/>
  <c r="AA116" i="102"/>
  <c r="Z116" i="102"/>
  <c r="Y116" i="102"/>
  <c r="X116" i="102"/>
  <c r="W116" i="102"/>
  <c r="V116" i="102"/>
  <c r="U116" i="102"/>
  <c r="T116" i="102"/>
  <c r="S116" i="102"/>
  <c r="R116" i="102"/>
  <c r="Q116" i="102"/>
  <c r="P116" i="102"/>
  <c r="AC115" i="102"/>
  <c r="AB115" i="102"/>
  <c r="AA115" i="102"/>
  <c r="Z115" i="102"/>
  <c r="Y115" i="102"/>
  <c r="X115" i="102"/>
  <c r="W115" i="102"/>
  <c r="V115" i="102"/>
  <c r="U115" i="102"/>
  <c r="T115" i="102"/>
  <c r="S115" i="102"/>
  <c r="R115" i="102"/>
  <c r="Q115" i="102"/>
  <c r="P115" i="102"/>
  <c r="AC114" i="102"/>
  <c r="AB114" i="102"/>
  <c r="AA114" i="102"/>
  <c r="Z114" i="102"/>
  <c r="Y114" i="102"/>
  <c r="X114" i="102"/>
  <c r="W114" i="102"/>
  <c r="V114" i="102"/>
  <c r="U114" i="102"/>
  <c r="T114" i="102"/>
  <c r="S114" i="102"/>
  <c r="R114" i="102"/>
  <c r="Q114" i="102"/>
  <c r="P114" i="102"/>
  <c r="AC113" i="102"/>
  <c r="AB113" i="102"/>
  <c r="AA113" i="102"/>
  <c r="Z113" i="102"/>
  <c r="Y113" i="102"/>
  <c r="X113" i="102"/>
  <c r="W113" i="102"/>
  <c r="V113" i="102"/>
  <c r="U113" i="102"/>
  <c r="T113" i="102"/>
  <c r="S113" i="102"/>
  <c r="R113" i="102"/>
  <c r="Q113" i="102"/>
  <c r="P113" i="102"/>
  <c r="AC112" i="102"/>
  <c r="AB112" i="102"/>
  <c r="AA112" i="102"/>
  <c r="Z112" i="102"/>
  <c r="Y112" i="102"/>
  <c r="X112" i="102"/>
  <c r="W112" i="102"/>
  <c r="V112" i="102"/>
  <c r="U112" i="102"/>
  <c r="T112" i="102"/>
  <c r="S112" i="102"/>
  <c r="R112" i="102"/>
  <c r="Q112" i="102"/>
  <c r="P112" i="102"/>
  <c r="AC111" i="102"/>
  <c r="AB111" i="102"/>
  <c r="AA111" i="102"/>
  <c r="Z111" i="102"/>
  <c r="Y111" i="102"/>
  <c r="X111" i="102"/>
  <c r="W111" i="102"/>
  <c r="V111" i="102"/>
  <c r="U111" i="102"/>
  <c r="T111" i="102"/>
  <c r="S111" i="102"/>
  <c r="R111" i="102"/>
  <c r="Q111" i="102"/>
  <c r="P111" i="102"/>
  <c r="AC110" i="102"/>
  <c r="AB110" i="102"/>
  <c r="AA110" i="102"/>
  <c r="Z110" i="102"/>
  <c r="Y110" i="102"/>
  <c r="X110" i="102"/>
  <c r="W110" i="102"/>
  <c r="V110" i="102"/>
  <c r="U110" i="102"/>
  <c r="T110" i="102"/>
  <c r="S110" i="102"/>
  <c r="R110" i="102"/>
  <c r="Q110" i="102"/>
  <c r="P110" i="102"/>
  <c r="AC109" i="102"/>
  <c r="AB109" i="102"/>
  <c r="AA109" i="102"/>
  <c r="Z109" i="102"/>
  <c r="Y109" i="102"/>
  <c r="X109" i="102"/>
  <c r="W109" i="102"/>
  <c r="V109" i="102"/>
  <c r="U109" i="102"/>
  <c r="T109" i="102"/>
  <c r="S109" i="102"/>
  <c r="R109" i="102"/>
  <c r="Q109" i="102"/>
  <c r="P109" i="102"/>
  <c r="AC108" i="102"/>
  <c r="AB108" i="102"/>
  <c r="AA108" i="102"/>
  <c r="Z108" i="102"/>
  <c r="Y108" i="102"/>
  <c r="X108" i="102"/>
  <c r="W108" i="102"/>
  <c r="V108" i="102"/>
  <c r="U108" i="102"/>
  <c r="T108" i="102"/>
  <c r="S108" i="102"/>
  <c r="R108" i="102"/>
  <c r="Q108" i="102"/>
  <c r="P108" i="102"/>
  <c r="AC107" i="102"/>
  <c r="AB107" i="102"/>
  <c r="AA107" i="102"/>
  <c r="Z107" i="102"/>
  <c r="Y107" i="102"/>
  <c r="X107" i="102"/>
  <c r="W107" i="102"/>
  <c r="V107" i="102"/>
  <c r="U107" i="102"/>
  <c r="T107" i="102"/>
  <c r="S107" i="102"/>
  <c r="R107" i="102"/>
  <c r="Q107" i="102"/>
  <c r="P107" i="102"/>
  <c r="AC106" i="102"/>
  <c r="AB106" i="102"/>
  <c r="AA106" i="102"/>
  <c r="Z106" i="102"/>
  <c r="Y106" i="102"/>
  <c r="X106" i="102"/>
  <c r="W106" i="102"/>
  <c r="V106" i="102"/>
  <c r="U106" i="102"/>
  <c r="T106" i="102"/>
  <c r="S106" i="102"/>
  <c r="R106" i="102"/>
  <c r="Q106" i="102"/>
  <c r="P106" i="102"/>
  <c r="AC105" i="102"/>
  <c r="AB105" i="102"/>
  <c r="AA105" i="102"/>
  <c r="Z105" i="102"/>
  <c r="Y105" i="102"/>
  <c r="X105" i="102"/>
  <c r="W105" i="102"/>
  <c r="V105" i="102"/>
  <c r="U105" i="102"/>
  <c r="T105" i="102"/>
  <c r="S105" i="102"/>
  <c r="R105" i="102"/>
  <c r="Q105" i="102"/>
  <c r="P105" i="102"/>
  <c r="AC104" i="102"/>
  <c r="AB104" i="102"/>
  <c r="AA104" i="102"/>
  <c r="Z104" i="102"/>
  <c r="Y104" i="102"/>
  <c r="X104" i="102"/>
  <c r="W104" i="102"/>
  <c r="V104" i="102"/>
  <c r="U104" i="102"/>
  <c r="T104" i="102"/>
  <c r="S104" i="102"/>
  <c r="R104" i="102"/>
  <c r="Q104" i="102"/>
  <c r="P104" i="102"/>
  <c r="AC103" i="102"/>
  <c r="AB103" i="102"/>
  <c r="AA103" i="102"/>
  <c r="Z103" i="102"/>
  <c r="Y103" i="102"/>
  <c r="X103" i="102"/>
  <c r="W103" i="102"/>
  <c r="V103" i="102"/>
  <c r="U103" i="102"/>
  <c r="T103" i="102"/>
  <c r="S103" i="102"/>
  <c r="R103" i="102"/>
  <c r="Q103" i="102"/>
  <c r="P103" i="102"/>
  <c r="AC102" i="102"/>
  <c r="AB102" i="102"/>
  <c r="AA102" i="102"/>
  <c r="Z102" i="102"/>
  <c r="Y102" i="102"/>
  <c r="X102" i="102"/>
  <c r="W102" i="102"/>
  <c r="V102" i="102"/>
  <c r="U102" i="102"/>
  <c r="T102" i="102"/>
  <c r="S102" i="102"/>
  <c r="R102" i="102"/>
  <c r="Q102" i="102"/>
  <c r="P102" i="102"/>
  <c r="AC101" i="102"/>
  <c r="AB101" i="102"/>
  <c r="AA101" i="102"/>
  <c r="Z101" i="102"/>
  <c r="Y101" i="102"/>
  <c r="X101" i="102"/>
  <c r="W101" i="102"/>
  <c r="V101" i="102"/>
  <c r="U101" i="102"/>
  <c r="T101" i="102"/>
  <c r="S101" i="102"/>
  <c r="R101" i="102"/>
  <c r="Q101" i="102"/>
  <c r="P101" i="102"/>
  <c r="AC100" i="102"/>
  <c r="AB100" i="102"/>
  <c r="AA100" i="102"/>
  <c r="Z100" i="102"/>
  <c r="Y100" i="102"/>
  <c r="X100" i="102"/>
  <c r="W100" i="102"/>
  <c r="V100" i="102"/>
  <c r="U100" i="102"/>
  <c r="T100" i="102"/>
  <c r="S100" i="102"/>
  <c r="R100" i="102"/>
  <c r="Q100" i="102"/>
  <c r="P100" i="102"/>
  <c r="AC99" i="102"/>
  <c r="AB99" i="102"/>
  <c r="AA99" i="102"/>
  <c r="Z99" i="102"/>
  <c r="Y99" i="102"/>
  <c r="X99" i="102"/>
  <c r="W99" i="102"/>
  <c r="V99" i="102"/>
  <c r="U99" i="102"/>
  <c r="T99" i="102"/>
  <c r="S99" i="102"/>
  <c r="R99" i="102"/>
  <c r="Q99" i="102"/>
  <c r="P99" i="102"/>
  <c r="AC98" i="102"/>
  <c r="AB98" i="102"/>
  <c r="AA98" i="102"/>
  <c r="Z98" i="102"/>
  <c r="Y98" i="102"/>
  <c r="X98" i="102"/>
  <c r="W98" i="102"/>
  <c r="V98" i="102"/>
  <c r="U98" i="102"/>
  <c r="T98" i="102"/>
  <c r="S98" i="102"/>
  <c r="R98" i="102"/>
  <c r="Q98" i="102"/>
  <c r="P98" i="102"/>
  <c r="AC97" i="102"/>
  <c r="AB97" i="102"/>
  <c r="AA97" i="102"/>
  <c r="Z97" i="102"/>
  <c r="Y97" i="102"/>
  <c r="X97" i="102"/>
  <c r="W97" i="102"/>
  <c r="V97" i="102"/>
  <c r="U97" i="102"/>
  <c r="T97" i="102"/>
  <c r="S97" i="102"/>
  <c r="R97" i="102"/>
  <c r="Q97" i="102"/>
  <c r="P97" i="102"/>
  <c r="AC96" i="102"/>
  <c r="AB96" i="102"/>
  <c r="AA96" i="102"/>
  <c r="Z96" i="102"/>
  <c r="Y96" i="102"/>
  <c r="X96" i="102"/>
  <c r="W96" i="102"/>
  <c r="V96" i="102"/>
  <c r="U96" i="102"/>
  <c r="T96" i="102"/>
  <c r="S96" i="102"/>
  <c r="R96" i="102"/>
  <c r="Q96" i="102"/>
  <c r="P96" i="102"/>
  <c r="AC95" i="102"/>
  <c r="AB95" i="102"/>
  <c r="AA95" i="102"/>
  <c r="Z95" i="102"/>
  <c r="Y95" i="102"/>
  <c r="X95" i="102"/>
  <c r="W95" i="102"/>
  <c r="V95" i="102"/>
  <c r="U95" i="102"/>
  <c r="T95" i="102"/>
  <c r="S95" i="102"/>
  <c r="R95" i="102"/>
  <c r="Q95" i="102"/>
  <c r="P95" i="102"/>
  <c r="AC94" i="102"/>
  <c r="AB94" i="102"/>
  <c r="AA94" i="102"/>
  <c r="Z94" i="102"/>
  <c r="Y94" i="102"/>
  <c r="X94" i="102"/>
  <c r="W94" i="102"/>
  <c r="V94" i="102"/>
  <c r="U94" i="102"/>
  <c r="T94" i="102"/>
  <c r="S94" i="102"/>
  <c r="R94" i="102"/>
  <c r="Q94" i="102"/>
  <c r="P94" i="102"/>
  <c r="AC93" i="102"/>
  <c r="AB93" i="102"/>
  <c r="AA93" i="102"/>
  <c r="Z93" i="102"/>
  <c r="Y93" i="102"/>
  <c r="X93" i="102"/>
  <c r="W93" i="102"/>
  <c r="V93" i="102"/>
  <c r="U93" i="102"/>
  <c r="T93" i="102"/>
  <c r="S93" i="102"/>
  <c r="R93" i="102"/>
  <c r="Q93" i="102"/>
  <c r="P93" i="102"/>
  <c r="AC92" i="102"/>
  <c r="AB92" i="102"/>
  <c r="AA92" i="102"/>
  <c r="Z92" i="102"/>
  <c r="Y92" i="102"/>
  <c r="X92" i="102"/>
  <c r="W92" i="102"/>
  <c r="V92" i="102"/>
  <c r="U92" i="102"/>
  <c r="T92" i="102"/>
  <c r="S92" i="102"/>
  <c r="R92" i="102"/>
  <c r="Q92" i="102"/>
  <c r="P92" i="102"/>
  <c r="AC91" i="102"/>
  <c r="AB91" i="102"/>
  <c r="AA91" i="102"/>
  <c r="Z91" i="102"/>
  <c r="Y91" i="102"/>
  <c r="X91" i="102"/>
  <c r="W91" i="102"/>
  <c r="V91" i="102"/>
  <c r="U91" i="102"/>
  <c r="T91" i="102"/>
  <c r="S91" i="102"/>
  <c r="R91" i="102"/>
  <c r="Q91" i="102"/>
  <c r="P91" i="102"/>
  <c r="AC90" i="102"/>
  <c r="AB90" i="102"/>
  <c r="AA90" i="102"/>
  <c r="Z90" i="102"/>
  <c r="Y90" i="102"/>
  <c r="X90" i="102"/>
  <c r="W90" i="102"/>
  <c r="V90" i="102"/>
  <c r="U90" i="102"/>
  <c r="T90" i="102"/>
  <c r="S90" i="102"/>
  <c r="R90" i="102"/>
  <c r="Q90" i="102"/>
  <c r="P90" i="102"/>
  <c r="AC89" i="102"/>
  <c r="AB89" i="102"/>
  <c r="AA89" i="102"/>
  <c r="Z89" i="102"/>
  <c r="Y89" i="102"/>
  <c r="X89" i="102"/>
  <c r="W89" i="102"/>
  <c r="V89" i="102"/>
  <c r="U89" i="102"/>
  <c r="T89" i="102"/>
  <c r="S89" i="102"/>
  <c r="R89" i="102"/>
  <c r="Q89" i="102"/>
  <c r="P89" i="102"/>
  <c r="AC88" i="102"/>
  <c r="AB88" i="102"/>
  <c r="AA88" i="102"/>
  <c r="Z88" i="102"/>
  <c r="Y88" i="102"/>
  <c r="X88" i="102"/>
  <c r="W88" i="102"/>
  <c r="V88" i="102"/>
  <c r="U88" i="102"/>
  <c r="T88" i="102"/>
  <c r="S88" i="102"/>
  <c r="R88" i="102"/>
  <c r="Q88" i="102"/>
  <c r="P88" i="102"/>
  <c r="AC87" i="102"/>
  <c r="AB87" i="102"/>
  <c r="AA87" i="102"/>
  <c r="Z87" i="102"/>
  <c r="Y87" i="102"/>
  <c r="X87" i="102"/>
  <c r="W87" i="102"/>
  <c r="V87" i="102"/>
  <c r="U87" i="102"/>
  <c r="T87" i="102"/>
  <c r="S87" i="102"/>
  <c r="R87" i="102"/>
  <c r="Q87" i="102"/>
  <c r="P87" i="102"/>
  <c r="AC86" i="102"/>
  <c r="AB86" i="102"/>
  <c r="AA86" i="102"/>
  <c r="Z86" i="102"/>
  <c r="Y86" i="102"/>
  <c r="X86" i="102"/>
  <c r="W86" i="102"/>
  <c r="V86" i="102"/>
  <c r="U86" i="102"/>
  <c r="T86" i="102"/>
  <c r="S86" i="102"/>
  <c r="R86" i="102"/>
  <c r="Q86" i="102"/>
  <c r="P86" i="102"/>
  <c r="AC85" i="102"/>
  <c r="AB85" i="102"/>
  <c r="AA85" i="102"/>
  <c r="Z85" i="102"/>
  <c r="Y85" i="102"/>
  <c r="X85" i="102"/>
  <c r="W85" i="102"/>
  <c r="V85" i="102"/>
  <c r="U85" i="102"/>
  <c r="T85" i="102"/>
  <c r="S85" i="102"/>
  <c r="R85" i="102"/>
  <c r="Q85" i="102"/>
  <c r="P85" i="102"/>
  <c r="AC84" i="102"/>
  <c r="AB84" i="102"/>
  <c r="AA84" i="102"/>
  <c r="Z84" i="102"/>
  <c r="Y84" i="102"/>
  <c r="X84" i="102"/>
  <c r="W84" i="102"/>
  <c r="V84" i="102"/>
  <c r="U84" i="102"/>
  <c r="T84" i="102"/>
  <c r="S84" i="102"/>
  <c r="R84" i="102"/>
  <c r="Q84" i="102"/>
  <c r="P84" i="102"/>
  <c r="AC83" i="102"/>
  <c r="AB83" i="102"/>
  <c r="AA83" i="102"/>
  <c r="Z83" i="102"/>
  <c r="Y83" i="102"/>
  <c r="X83" i="102"/>
  <c r="W83" i="102"/>
  <c r="V83" i="102"/>
  <c r="U83" i="102"/>
  <c r="T83" i="102"/>
  <c r="S83" i="102"/>
  <c r="R83" i="102"/>
  <c r="Q83" i="102"/>
  <c r="P83" i="102"/>
  <c r="AC82" i="102"/>
  <c r="AB82" i="102"/>
  <c r="AA82" i="102"/>
  <c r="Z82" i="102"/>
  <c r="Y82" i="102"/>
  <c r="X82" i="102"/>
  <c r="W82" i="102"/>
  <c r="V82" i="102"/>
  <c r="U82" i="102"/>
  <c r="T82" i="102"/>
  <c r="S82" i="102"/>
  <c r="R82" i="102"/>
  <c r="Q82" i="102"/>
  <c r="P82" i="102"/>
  <c r="AC81" i="102"/>
  <c r="AB81" i="102"/>
  <c r="AA81" i="102"/>
  <c r="Z81" i="102"/>
  <c r="Y81" i="102"/>
  <c r="X81" i="102"/>
  <c r="W81" i="102"/>
  <c r="V81" i="102"/>
  <c r="U81" i="102"/>
  <c r="T81" i="102"/>
  <c r="S81" i="102"/>
  <c r="R81" i="102"/>
  <c r="Q81" i="102"/>
  <c r="P81" i="102"/>
  <c r="AC80" i="102"/>
  <c r="AB80" i="102"/>
  <c r="AA80" i="102"/>
  <c r="Z80" i="102"/>
  <c r="Y80" i="102"/>
  <c r="X80" i="102"/>
  <c r="W80" i="102"/>
  <c r="V80" i="102"/>
  <c r="U80" i="102"/>
  <c r="T80" i="102"/>
  <c r="S80" i="102"/>
  <c r="R80" i="102"/>
  <c r="Q80" i="102"/>
  <c r="P80" i="102"/>
  <c r="AC79" i="102"/>
  <c r="AB79" i="102"/>
  <c r="AA79" i="102"/>
  <c r="Z79" i="102"/>
  <c r="Y79" i="102"/>
  <c r="X79" i="102"/>
  <c r="W79" i="102"/>
  <c r="V79" i="102"/>
  <c r="U79" i="102"/>
  <c r="T79" i="102"/>
  <c r="S79" i="102"/>
  <c r="R79" i="102"/>
  <c r="Q79" i="102"/>
  <c r="P79" i="102"/>
  <c r="AC78" i="102"/>
  <c r="AB78" i="102"/>
  <c r="AA78" i="102"/>
  <c r="Z78" i="102"/>
  <c r="Y78" i="102"/>
  <c r="X78" i="102"/>
  <c r="W78" i="102"/>
  <c r="V78" i="102"/>
  <c r="U78" i="102"/>
  <c r="T78" i="102"/>
  <c r="S78" i="102"/>
  <c r="R78" i="102"/>
  <c r="Q78" i="102"/>
  <c r="P78" i="102"/>
  <c r="AC77" i="102"/>
  <c r="AB77" i="102"/>
  <c r="AA77" i="102"/>
  <c r="Z77" i="102"/>
  <c r="Y77" i="102"/>
  <c r="X77" i="102"/>
  <c r="W77" i="102"/>
  <c r="V77" i="102"/>
  <c r="U77" i="102"/>
  <c r="T77" i="102"/>
  <c r="S77" i="102"/>
  <c r="R77" i="102"/>
  <c r="Q77" i="102"/>
  <c r="P77" i="102"/>
  <c r="AC76" i="102"/>
  <c r="AB76" i="102"/>
  <c r="AA76" i="102"/>
  <c r="Z76" i="102"/>
  <c r="Y76" i="102"/>
  <c r="X76" i="102"/>
  <c r="W76" i="102"/>
  <c r="V76" i="102"/>
  <c r="U76" i="102"/>
  <c r="T76" i="102"/>
  <c r="S76" i="102"/>
  <c r="R76" i="102"/>
  <c r="Q76" i="102"/>
  <c r="P76" i="102"/>
  <c r="AC75" i="102"/>
  <c r="AB75" i="102"/>
  <c r="AA75" i="102"/>
  <c r="Z75" i="102"/>
  <c r="Y75" i="102"/>
  <c r="X75" i="102"/>
  <c r="W75" i="102"/>
  <c r="V75" i="102"/>
  <c r="U75" i="102"/>
  <c r="T75" i="102"/>
  <c r="S75" i="102"/>
  <c r="R75" i="102"/>
  <c r="Q75" i="102"/>
  <c r="P75" i="102"/>
  <c r="AC74" i="102"/>
  <c r="AB74" i="102"/>
  <c r="AA74" i="102"/>
  <c r="Z74" i="102"/>
  <c r="Y74" i="102"/>
  <c r="X74" i="102"/>
  <c r="W74" i="102"/>
  <c r="V74" i="102"/>
  <c r="U74" i="102"/>
  <c r="T74" i="102"/>
  <c r="S74" i="102"/>
  <c r="R74" i="102"/>
  <c r="Q74" i="102"/>
  <c r="P74" i="102"/>
  <c r="AC73" i="102"/>
  <c r="AB73" i="102"/>
  <c r="AA73" i="102"/>
  <c r="Z73" i="102"/>
  <c r="Y73" i="102"/>
  <c r="X73" i="102"/>
  <c r="W73" i="102"/>
  <c r="V73" i="102"/>
  <c r="U73" i="102"/>
  <c r="T73" i="102"/>
  <c r="S73" i="102"/>
  <c r="R73" i="102"/>
  <c r="Q73" i="102"/>
  <c r="P73" i="102"/>
  <c r="AC72" i="102"/>
  <c r="AB72" i="102"/>
  <c r="AA72" i="102"/>
  <c r="Z72" i="102"/>
  <c r="Y72" i="102"/>
  <c r="X72" i="102"/>
  <c r="W72" i="102"/>
  <c r="V72" i="102"/>
  <c r="U72" i="102"/>
  <c r="T72" i="102"/>
  <c r="S72" i="102"/>
  <c r="R72" i="102"/>
  <c r="Q72" i="102"/>
  <c r="P72" i="102"/>
  <c r="AC71" i="102"/>
  <c r="AB71" i="102"/>
  <c r="AA71" i="102"/>
  <c r="Z71" i="102"/>
  <c r="Y71" i="102"/>
  <c r="X71" i="102"/>
  <c r="W71" i="102"/>
  <c r="V71" i="102"/>
  <c r="U71" i="102"/>
  <c r="T71" i="102"/>
  <c r="S71" i="102"/>
  <c r="R71" i="102"/>
  <c r="Q71" i="102"/>
  <c r="P71" i="102"/>
  <c r="AC70" i="102"/>
  <c r="AB70" i="102"/>
  <c r="AA70" i="102"/>
  <c r="Z70" i="102"/>
  <c r="Y70" i="102"/>
  <c r="X70" i="102"/>
  <c r="W70" i="102"/>
  <c r="V70" i="102"/>
  <c r="U70" i="102"/>
  <c r="T70" i="102"/>
  <c r="S70" i="102"/>
  <c r="R70" i="102"/>
  <c r="Q70" i="102"/>
  <c r="AC69" i="102"/>
  <c r="AB69" i="102"/>
  <c r="AA69" i="102"/>
  <c r="Z69" i="102"/>
  <c r="Y69" i="102"/>
  <c r="X69" i="102"/>
  <c r="W69" i="102"/>
  <c r="V69" i="102"/>
  <c r="U69" i="102"/>
  <c r="T69" i="102"/>
  <c r="S69" i="102"/>
  <c r="R69" i="102"/>
  <c r="Q69" i="102"/>
  <c r="P69" i="102"/>
  <c r="AC68" i="102"/>
  <c r="AB68" i="102"/>
  <c r="AA68" i="102"/>
  <c r="Z68" i="102"/>
  <c r="Y68" i="102"/>
  <c r="X68" i="102"/>
  <c r="W68" i="102"/>
  <c r="V68" i="102"/>
  <c r="U68" i="102"/>
  <c r="T68" i="102"/>
  <c r="S68" i="102"/>
  <c r="R68" i="102"/>
  <c r="Q68" i="102"/>
  <c r="P68" i="102"/>
  <c r="AC67" i="102"/>
  <c r="AB67" i="102"/>
  <c r="AA67" i="102"/>
  <c r="Z67" i="102"/>
  <c r="Y67" i="102"/>
  <c r="X67" i="102"/>
  <c r="W67" i="102"/>
  <c r="V67" i="102"/>
  <c r="U67" i="102"/>
  <c r="T67" i="102"/>
  <c r="S67" i="102"/>
  <c r="R67" i="102"/>
  <c r="Q67" i="102"/>
  <c r="P67" i="102"/>
  <c r="AC66" i="102"/>
  <c r="AB66" i="102"/>
  <c r="AA66" i="102"/>
  <c r="Z66" i="102"/>
  <c r="Y66" i="102"/>
  <c r="X66" i="102"/>
  <c r="W66" i="102"/>
  <c r="V66" i="102"/>
  <c r="U66" i="102"/>
  <c r="T66" i="102"/>
  <c r="S66" i="102"/>
  <c r="R66" i="102"/>
  <c r="Q66" i="102"/>
  <c r="P66" i="102"/>
  <c r="AC65" i="102"/>
  <c r="AB65" i="102"/>
  <c r="AA65" i="102"/>
  <c r="Z65" i="102"/>
  <c r="Y65" i="102"/>
  <c r="X65" i="102"/>
  <c r="W65" i="102"/>
  <c r="V65" i="102"/>
  <c r="U65" i="102"/>
  <c r="T65" i="102"/>
  <c r="S65" i="102"/>
  <c r="R65" i="102"/>
  <c r="Q65" i="102"/>
  <c r="P65" i="102"/>
  <c r="AC63" i="102"/>
  <c r="AB63" i="102"/>
  <c r="AA63" i="102"/>
  <c r="Z63" i="102"/>
  <c r="Y63" i="102"/>
  <c r="X63" i="102"/>
  <c r="W63" i="102"/>
  <c r="V63" i="102"/>
  <c r="U63" i="102"/>
  <c r="T63" i="102"/>
  <c r="S63" i="102"/>
  <c r="R63" i="102"/>
  <c r="Q63" i="102"/>
  <c r="P63" i="102"/>
  <c r="AC62" i="102"/>
  <c r="AB62" i="102"/>
  <c r="AA62" i="102"/>
  <c r="Z62" i="102"/>
  <c r="Y62" i="102"/>
  <c r="X62" i="102"/>
  <c r="W62" i="102"/>
  <c r="V62" i="102"/>
  <c r="U62" i="102"/>
  <c r="T62" i="102"/>
  <c r="S62" i="102"/>
  <c r="R62" i="102"/>
  <c r="Q62" i="102"/>
  <c r="P62" i="102"/>
  <c r="AC61" i="102"/>
  <c r="AB61" i="102"/>
  <c r="AA61" i="102"/>
  <c r="Z61" i="102"/>
  <c r="Y61" i="102"/>
  <c r="X61" i="102"/>
  <c r="W61" i="102"/>
  <c r="V61" i="102"/>
  <c r="U61" i="102"/>
  <c r="T61" i="102"/>
  <c r="S61" i="102"/>
  <c r="R61" i="102"/>
  <c r="Q61" i="102"/>
  <c r="P61" i="102"/>
  <c r="AC60" i="102"/>
  <c r="AB60" i="102"/>
  <c r="AA60" i="102"/>
  <c r="Z60" i="102"/>
  <c r="Y60" i="102"/>
  <c r="X60" i="102"/>
  <c r="W60" i="102"/>
  <c r="V60" i="102"/>
  <c r="U60" i="102"/>
  <c r="T60" i="102"/>
  <c r="S60" i="102"/>
  <c r="R60" i="102"/>
  <c r="Q60" i="102"/>
  <c r="P60" i="102"/>
  <c r="AC59" i="102"/>
  <c r="AB59" i="102"/>
  <c r="AA59" i="102"/>
  <c r="Z59" i="102"/>
  <c r="Y59" i="102"/>
  <c r="X59" i="102"/>
  <c r="W59" i="102"/>
  <c r="V59" i="102"/>
  <c r="U59" i="102"/>
  <c r="T59" i="102"/>
  <c r="S59" i="102"/>
  <c r="R59" i="102"/>
  <c r="Q59" i="102"/>
  <c r="P59" i="102"/>
  <c r="AC58" i="102"/>
  <c r="AB58" i="102"/>
  <c r="AA58" i="102"/>
  <c r="Z58" i="102"/>
  <c r="Y58" i="102"/>
  <c r="X58" i="102"/>
  <c r="W58" i="102"/>
  <c r="V58" i="102"/>
  <c r="U58" i="102"/>
  <c r="T58" i="102"/>
  <c r="S58" i="102"/>
  <c r="R58" i="102"/>
  <c r="Q58" i="102"/>
  <c r="P58" i="102"/>
  <c r="AC57" i="102"/>
  <c r="AB57" i="102"/>
  <c r="AA57" i="102"/>
  <c r="Z57" i="102"/>
  <c r="Y57" i="102"/>
  <c r="X57" i="102"/>
  <c r="W57" i="102"/>
  <c r="V57" i="102"/>
  <c r="U57" i="102"/>
  <c r="T57" i="102"/>
  <c r="S57" i="102"/>
  <c r="R57" i="102"/>
  <c r="Q57" i="102"/>
  <c r="P57" i="102"/>
  <c r="AC56" i="102"/>
  <c r="AB56" i="102"/>
  <c r="AA56" i="102"/>
  <c r="Z56" i="102"/>
  <c r="Y56" i="102"/>
  <c r="X56" i="102"/>
  <c r="W56" i="102"/>
  <c r="V56" i="102"/>
  <c r="U56" i="102"/>
  <c r="T56" i="102"/>
  <c r="S56" i="102"/>
  <c r="R56" i="102"/>
  <c r="Q56" i="102"/>
  <c r="P56" i="102"/>
  <c r="AC55" i="102"/>
  <c r="AB55" i="102"/>
  <c r="AA55" i="102"/>
  <c r="Z55" i="102"/>
  <c r="Y55" i="102"/>
  <c r="X55" i="102"/>
  <c r="W55" i="102"/>
  <c r="V55" i="102"/>
  <c r="U55" i="102"/>
  <c r="T55" i="102"/>
  <c r="S55" i="102"/>
  <c r="R55" i="102"/>
  <c r="Q55" i="102"/>
  <c r="P55" i="102"/>
  <c r="AC54" i="102"/>
  <c r="AB54" i="102"/>
  <c r="AA54" i="102"/>
  <c r="Z54" i="102"/>
  <c r="Y54" i="102"/>
  <c r="X54" i="102"/>
  <c r="W54" i="102"/>
  <c r="V54" i="102"/>
  <c r="U54" i="102"/>
  <c r="T54" i="102"/>
  <c r="S54" i="102"/>
  <c r="R54" i="102"/>
  <c r="Q54" i="102"/>
  <c r="P54" i="102"/>
  <c r="AC53" i="102"/>
  <c r="AB53" i="102"/>
  <c r="AA53" i="102"/>
  <c r="Z53" i="102"/>
  <c r="Y53" i="102"/>
  <c r="X53" i="102"/>
  <c r="W53" i="102"/>
  <c r="V53" i="102"/>
  <c r="U53" i="102"/>
  <c r="T53" i="102"/>
  <c r="S53" i="102"/>
  <c r="R53" i="102"/>
  <c r="Q53" i="102"/>
  <c r="P53" i="102"/>
  <c r="AC52" i="102"/>
  <c r="AB52" i="102"/>
  <c r="AA52" i="102"/>
  <c r="Z52" i="102"/>
  <c r="Y52" i="102"/>
  <c r="X52" i="102"/>
  <c r="W52" i="102"/>
  <c r="V52" i="102"/>
  <c r="U52" i="102"/>
  <c r="T52" i="102"/>
  <c r="S52" i="102"/>
  <c r="R52" i="102"/>
  <c r="Q52" i="102"/>
  <c r="P52" i="102"/>
  <c r="AC51" i="102"/>
  <c r="AB51" i="102"/>
  <c r="AA51" i="102"/>
  <c r="Z51" i="102"/>
  <c r="Y51" i="102"/>
  <c r="X51" i="102"/>
  <c r="W51" i="102"/>
  <c r="V51" i="102"/>
  <c r="U51" i="102"/>
  <c r="T51" i="102"/>
  <c r="S51" i="102"/>
  <c r="R51" i="102"/>
  <c r="Q51" i="102"/>
  <c r="P51" i="102"/>
  <c r="AC50" i="102"/>
  <c r="AB50" i="102"/>
  <c r="AA50" i="102"/>
  <c r="Z50" i="102"/>
  <c r="Y50" i="102"/>
  <c r="X50" i="102"/>
  <c r="W50" i="102"/>
  <c r="V50" i="102"/>
  <c r="U50" i="102"/>
  <c r="T50" i="102"/>
  <c r="S50" i="102"/>
  <c r="R50" i="102"/>
  <c r="Q50" i="102"/>
  <c r="P50" i="102"/>
  <c r="AC49" i="102"/>
  <c r="AB49" i="102"/>
  <c r="AA49" i="102"/>
  <c r="Z49" i="102"/>
  <c r="Y49" i="102"/>
  <c r="X49" i="102"/>
  <c r="W49" i="102"/>
  <c r="V49" i="102"/>
  <c r="U49" i="102"/>
  <c r="T49" i="102"/>
  <c r="S49" i="102"/>
  <c r="R49" i="102"/>
  <c r="Q49" i="102"/>
  <c r="P49" i="102"/>
  <c r="AC48" i="102"/>
  <c r="AB48" i="102"/>
  <c r="AA48" i="102"/>
  <c r="Z48" i="102"/>
  <c r="Y48" i="102"/>
  <c r="X48" i="102"/>
  <c r="W48" i="102"/>
  <c r="V48" i="102"/>
  <c r="U48" i="102"/>
  <c r="T48" i="102"/>
  <c r="S48" i="102"/>
  <c r="R48" i="102"/>
  <c r="Q48" i="102"/>
  <c r="P48" i="102"/>
  <c r="AC47" i="102"/>
  <c r="AB47" i="102"/>
  <c r="AA47" i="102"/>
  <c r="Z47" i="102"/>
  <c r="Y47" i="102"/>
  <c r="X47" i="102"/>
  <c r="W47" i="102"/>
  <c r="V47" i="102"/>
  <c r="U47" i="102"/>
  <c r="T47" i="102"/>
  <c r="S47" i="102"/>
  <c r="R47" i="102"/>
  <c r="Q47" i="102"/>
  <c r="P47" i="102"/>
  <c r="AC46" i="102"/>
  <c r="AB46" i="102"/>
  <c r="AA46" i="102"/>
  <c r="Z46" i="102"/>
  <c r="Y46" i="102"/>
  <c r="X46" i="102"/>
  <c r="W46" i="102"/>
  <c r="V46" i="102"/>
  <c r="U46" i="102"/>
  <c r="T46" i="102"/>
  <c r="S46" i="102"/>
  <c r="R46" i="102"/>
  <c r="Q46" i="102"/>
  <c r="P46" i="102"/>
  <c r="AC45" i="102"/>
  <c r="AB45" i="102"/>
  <c r="AA45" i="102"/>
  <c r="Z45" i="102"/>
  <c r="Y45" i="102"/>
  <c r="X45" i="102"/>
  <c r="W45" i="102"/>
  <c r="V45" i="102"/>
  <c r="U45" i="102"/>
  <c r="T45" i="102"/>
  <c r="S45" i="102"/>
  <c r="R45" i="102"/>
  <c r="Q45" i="102"/>
  <c r="P45" i="102"/>
  <c r="AC44" i="102"/>
  <c r="AB44" i="102"/>
  <c r="AA44" i="102"/>
  <c r="Z44" i="102"/>
  <c r="Y44" i="102"/>
  <c r="X44" i="102"/>
  <c r="W44" i="102"/>
  <c r="V44" i="102"/>
  <c r="U44" i="102"/>
  <c r="T44" i="102"/>
  <c r="S44" i="102"/>
  <c r="R44" i="102"/>
  <c r="Q44" i="102"/>
  <c r="P44" i="102"/>
  <c r="AC43" i="102"/>
  <c r="AB43" i="102"/>
  <c r="AA43" i="102"/>
  <c r="Z43" i="102"/>
  <c r="Y43" i="102"/>
  <c r="X43" i="102"/>
  <c r="W43" i="102"/>
  <c r="V43" i="102"/>
  <c r="U43" i="102"/>
  <c r="T43" i="102"/>
  <c r="S43" i="102"/>
  <c r="R43" i="102"/>
  <c r="Q43" i="102"/>
  <c r="P43" i="102"/>
  <c r="AC42" i="102"/>
  <c r="AB42" i="102"/>
  <c r="AA42" i="102"/>
  <c r="Z42" i="102"/>
  <c r="Y42" i="102"/>
  <c r="X42" i="102"/>
  <c r="W42" i="102"/>
  <c r="V42" i="102"/>
  <c r="U42" i="102"/>
  <c r="T42" i="102"/>
  <c r="S42" i="102"/>
  <c r="R42" i="102"/>
  <c r="Q42" i="102"/>
  <c r="P42" i="102"/>
  <c r="AC41" i="102"/>
  <c r="AB41" i="102"/>
  <c r="AA41" i="102"/>
  <c r="Z41" i="102"/>
  <c r="Y41" i="102"/>
  <c r="X41" i="102"/>
  <c r="W41" i="102"/>
  <c r="V41" i="102"/>
  <c r="U41" i="102"/>
  <c r="T41" i="102"/>
  <c r="S41" i="102"/>
  <c r="R41" i="102"/>
  <c r="Q41" i="102"/>
  <c r="P41" i="102"/>
  <c r="AC40" i="102"/>
  <c r="AB40" i="102"/>
  <c r="AA40" i="102"/>
  <c r="Z40" i="102"/>
  <c r="Y40" i="102"/>
  <c r="X40" i="102"/>
  <c r="W40" i="102"/>
  <c r="V40" i="102"/>
  <c r="U40" i="102"/>
  <c r="T40" i="102"/>
  <c r="S40" i="102"/>
  <c r="R40" i="102"/>
  <c r="Q40" i="102"/>
  <c r="P40" i="102"/>
  <c r="AC39" i="102"/>
  <c r="AB39" i="102"/>
  <c r="AA39" i="102"/>
  <c r="Z39" i="102"/>
  <c r="Y39" i="102"/>
  <c r="X39" i="102"/>
  <c r="W39" i="102"/>
  <c r="V39" i="102"/>
  <c r="U39" i="102"/>
  <c r="T39" i="102"/>
  <c r="S39" i="102"/>
  <c r="R39" i="102"/>
  <c r="Q39" i="102"/>
  <c r="P39" i="102"/>
  <c r="AC38" i="102"/>
  <c r="AB38" i="102"/>
  <c r="AA38" i="102"/>
  <c r="Z38" i="102"/>
  <c r="Y38" i="102"/>
  <c r="X38" i="102"/>
  <c r="W38" i="102"/>
  <c r="V38" i="102"/>
  <c r="U38" i="102"/>
  <c r="T38" i="102"/>
  <c r="S38" i="102"/>
  <c r="R38" i="102"/>
  <c r="Q38" i="102"/>
  <c r="P38" i="102"/>
  <c r="AC37" i="102"/>
  <c r="AB37" i="102"/>
  <c r="AA37" i="102"/>
  <c r="Z37" i="102"/>
  <c r="Y37" i="102"/>
  <c r="X37" i="102"/>
  <c r="W37" i="102"/>
  <c r="V37" i="102"/>
  <c r="U37" i="102"/>
  <c r="T37" i="102"/>
  <c r="S37" i="102"/>
  <c r="R37" i="102"/>
  <c r="Q37" i="102"/>
  <c r="P37" i="102"/>
  <c r="AC36" i="102"/>
  <c r="AB36" i="102"/>
  <c r="AA36" i="102"/>
  <c r="Z36" i="102"/>
  <c r="Y36" i="102"/>
  <c r="X36" i="102"/>
  <c r="W36" i="102"/>
  <c r="V36" i="102"/>
  <c r="U36" i="102"/>
  <c r="T36" i="102"/>
  <c r="S36" i="102"/>
  <c r="R36" i="102"/>
  <c r="Q36" i="102"/>
  <c r="P36" i="102"/>
  <c r="AC35" i="102"/>
  <c r="AB35" i="102"/>
  <c r="AA35" i="102"/>
  <c r="Z35" i="102"/>
  <c r="Y35" i="102"/>
  <c r="X35" i="102"/>
  <c r="W35" i="102"/>
  <c r="V35" i="102"/>
  <c r="U35" i="102"/>
  <c r="T35" i="102"/>
  <c r="S35" i="102"/>
  <c r="R35" i="102"/>
  <c r="Q35" i="102"/>
  <c r="P35" i="102"/>
  <c r="AC34" i="102"/>
  <c r="AB34" i="102"/>
  <c r="AA34" i="102"/>
  <c r="Z34" i="102"/>
  <c r="Y34" i="102"/>
  <c r="X34" i="102"/>
  <c r="W34" i="102"/>
  <c r="V34" i="102"/>
  <c r="U34" i="102"/>
  <c r="T34" i="102"/>
  <c r="S34" i="102"/>
  <c r="R34" i="102"/>
  <c r="Q34" i="102"/>
  <c r="P34" i="102"/>
  <c r="AC33" i="102"/>
  <c r="AB33" i="102"/>
  <c r="AA33" i="102"/>
  <c r="Z33" i="102"/>
  <c r="Y33" i="102"/>
  <c r="X33" i="102"/>
  <c r="W33" i="102"/>
  <c r="V33" i="102"/>
  <c r="U33" i="102"/>
  <c r="T33" i="102"/>
  <c r="S33" i="102"/>
  <c r="R33" i="102"/>
  <c r="Q33" i="102"/>
  <c r="P33" i="102"/>
  <c r="AC32" i="102"/>
  <c r="AB32" i="102"/>
  <c r="AA32" i="102"/>
  <c r="Z32" i="102"/>
  <c r="Y32" i="102"/>
  <c r="X32" i="102"/>
  <c r="W32" i="102"/>
  <c r="V32" i="102"/>
  <c r="U32" i="102"/>
  <c r="T32" i="102"/>
  <c r="S32" i="102"/>
  <c r="R32" i="102"/>
  <c r="Q32" i="102"/>
  <c r="P32" i="102"/>
  <c r="AC31" i="102"/>
  <c r="AB31" i="102"/>
  <c r="AA31" i="102"/>
  <c r="Z31" i="102"/>
  <c r="Y31" i="102"/>
  <c r="X31" i="102"/>
  <c r="W31" i="102"/>
  <c r="V31" i="102"/>
  <c r="U31" i="102"/>
  <c r="T31" i="102"/>
  <c r="S31" i="102"/>
  <c r="R31" i="102"/>
  <c r="Q31" i="102"/>
  <c r="P31" i="102"/>
  <c r="AC30" i="102"/>
  <c r="AB30" i="102"/>
  <c r="AA30" i="102"/>
  <c r="Z30" i="102"/>
  <c r="Y30" i="102"/>
  <c r="X30" i="102"/>
  <c r="W30" i="102"/>
  <c r="V30" i="102"/>
  <c r="U30" i="102"/>
  <c r="T30" i="102"/>
  <c r="S30" i="102"/>
  <c r="R30" i="102"/>
  <c r="Q30" i="102"/>
  <c r="P30" i="102"/>
  <c r="AC29" i="102"/>
  <c r="AB29" i="102"/>
  <c r="AA29" i="102"/>
  <c r="Z29" i="102"/>
  <c r="Y29" i="102"/>
  <c r="X29" i="102"/>
  <c r="W29" i="102"/>
  <c r="V29" i="102"/>
  <c r="U29" i="102"/>
  <c r="T29" i="102"/>
  <c r="S29" i="102"/>
  <c r="R29" i="102"/>
  <c r="Q29" i="102"/>
  <c r="P29" i="102"/>
  <c r="AC28" i="102"/>
  <c r="AB28" i="102"/>
  <c r="AA28" i="102"/>
  <c r="Z28" i="102"/>
  <c r="Y28" i="102"/>
  <c r="X28" i="102"/>
  <c r="W28" i="102"/>
  <c r="V28" i="102"/>
  <c r="U28" i="102"/>
  <c r="T28" i="102"/>
  <c r="S28" i="102"/>
  <c r="R28" i="102"/>
  <c r="Q28" i="102"/>
  <c r="P28" i="102"/>
  <c r="AC27" i="102"/>
  <c r="AB27" i="102"/>
  <c r="AA27" i="102"/>
  <c r="Z27" i="102"/>
  <c r="Y27" i="102"/>
  <c r="X27" i="102"/>
  <c r="W27" i="102"/>
  <c r="V27" i="102"/>
  <c r="U27" i="102"/>
  <c r="T27" i="102"/>
  <c r="S27" i="102"/>
  <c r="R27" i="102"/>
  <c r="Q27" i="102"/>
  <c r="P27" i="102"/>
  <c r="AC26" i="102"/>
  <c r="AB26" i="102"/>
  <c r="AA26" i="102"/>
  <c r="Z26" i="102"/>
  <c r="Y26" i="102"/>
  <c r="X26" i="102"/>
  <c r="W26" i="102"/>
  <c r="V26" i="102"/>
  <c r="U26" i="102"/>
  <c r="T26" i="102"/>
  <c r="S26" i="102"/>
  <c r="R26" i="102"/>
  <c r="Q26" i="102"/>
  <c r="P26" i="102"/>
  <c r="AC25" i="102"/>
  <c r="AB25" i="102"/>
  <c r="AA25" i="102"/>
  <c r="Z25" i="102"/>
  <c r="Y25" i="102"/>
  <c r="X25" i="102"/>
  <c r="W25" i="102"/>
  <c r="V25" i="102"/>
  <c r="U25" i="102"/>
  <c r="T25" i="102"/>
  <c r="S25" i="102"/>
  <c r="R25" i="102"/>
  <c r="Q25" i="102"/>
  <c r="P25" i="102"/>
  <c r="AC24" i="102"/>
  <c r="AB24" i="102"/>
  <c r="AA24" i="102"/>
  <c r="Z24" i="102"/>
  <c r="Y24" i="102"/>
  <c r="X24" i="102"/>
  <c r="W24" i="102"/>
  <c r="V24" i="102"/>
  <c r="U24" i="102"/>
  <c r="T24" i="102"/>
  <c r="S24" i="102"/>
  <c r="R24" i="102"/>
  <c r="Q24" i="102"/>
  <c r="P24" i="102"/>
  <c r="AB23" i="102"/>
  <c r="AA23" i="102"/>
  <c r="Z23" i="102"/>
  <c r="Y23" i="102"/>
  <c r="X23" i="102"/>
  <c r="W23" i="102"/>
  <c r="V23" i="102"/>
  <c r="U23" i="102"/>
  <c r="T23" i="102"/>
  <c r="S23" i="102"/>
  <c r="R23" i="102"/>
  <c r="Q23" i="102"/>
  <c r="P23" i="102"/>
  <c r="AC23" i="102" s="1"/>
  <c r="AB22" i="102"/>
  <c r="AA22" i="102"/>
  <c r="Z22" i="102"/>
  <c r="Y22" i="102"/>
  <c r="X22" i="102"/>
  <c r="W22" i="102"/>
  <c r="V22" i="102"/>
  <c r="U22" i="102"/>
  <c r="T22" i="102"/>
  <c r="S22" i="102"/>
  <c r="R22" i="102"/>
  <c r="Q22" i="102"/>
  <c r="P22" i="102"/>
  <c r="AC22" i="102" s="1"/>
  <c r="AC21" i="102"/>
  <c r="AB21" i="102"/>
  <c r="AA21" i="102"/>
  <c r="Z21" i="102"/>
  <c r="Y21" i="102"/>
  <c r="X21" i="102"/>
  <c r="W21" i="102"/>
  <c r="V21" i="102"/>
  <c r="U21" i="102"/>
  <c r="T21" i="102"/>
  <c r="S21" i="102"/>
  <c r="R21" i="102"/>
  <c r="Q21" i="102"/>
  <c r="P21" i="102"/>
  <c r="AC20" i="102"/>
  <c r="AB20" i="102"/>
  <c r="AA20" i="102"/>
  <c r="Z20" i="102"/>
  <c r="Y20" i="102"/>
  <c r="X20" i="102"/>
  <c r="W20" i="102"/>
  <c r="V20" i="102"/>
  <c r="U20" i="102"/>
  <c r="T20" i="102"/>
  <c r="S20" i="102"/>
  <c r="R20" i="102"/>
  <c r="Q20" i="102"/>
  <c r="P20" i="102"/>
  <c r="AC19" i="102"/>
  <c r="AB19" i="102"/>
  <c r="AA19" i="102"/>
  <c r="Z19" i="102"/>
  <c r="Y19" i="102"/>
  <c r="X19" i="102"/>
  <c r="W19" i="102"/>
  <c r="V19" i="102"/>
  <c r="U19" i="102"/>
  <c r="T19" i="102"/>
  <c r="S19" i="102"/>
  <c r="R19" i="102"/>
  <c r="Q19" i="102"/>
  <c r="P19" i="102"/>
  <c r="AC18" i="102"/>
  <c r="AB18" i="102"/>
  <c r="AA18" i="102"/>
  <c r="Z18" i="102"/>
  <c r="Y18" i="102"/>
  <c r="X18" i="102"/>
  <c r="W18" i="102"/>
  <c r="V18" i="102"/>
  <c r="U18" i="102"/>
  <c r="T18" i="102"/>
  <c r="S18" i="102"/>
  <c r="R18" i="102"/>
  <c r="Q18" i="102"/>
  <c r="P18" i="102"/>
  <c r="AC17" i="102"/>
  <c r="AB17" i="102"/>
  <c r="AA17" i="102"/>
  <c r="Z17" i="102"/>
  <c r="Y17" i="102"/>
  <c r="X17" i="102"/>
  <c r="W17" i="102"/>
  <c r="V17" i="102"/>
  <c r="U17" i="102"/>
  <c r="T17" i="102"/>
  <c r="S17" i="102"/>
  <c r="R17" i="102"/>
  <c r="Q17" i="102"/>
  <c r="P17" i="102"/>
  <c r="AC16" i="102"/>
  <c r="AB16" i="102"/>
  <c r="AA16" i="102"/>
  <c r="Z16" i="102"/>
  <c r="Y16" i="102"/>
  <c r="X16" i="102"/>
  <c r="W16" i="102"/>
  <c r="V16" i="102"/>
  <c r="U16" i="102"/>
  <c r="T16" i="102"/>
  <c r="S16" i="102"/>
  <c r="R16" i="102"/>
  <c r="Q16" i="102"/>
  <c r="P16" i="102"/>
  <c r="AC15" i="102"/>
  <c r="AB15" i="102"/>
  <c r="AA15" i="102"/>
  <c r="Z15" i="102"/>
  <c r="Y15" i="102"/>
  <c r="X15" i="102"/>
  <c r="W15" i="102"/>
  <c r="V15" i="102"/>
  <c r="U15" i="102"/>
  <c r="T15" i="102"/>
  <c r="S15" i="102"/>
  <c r="R15" i="102"/>
  <c r="Q15" i="102"/>
  <c r="P15" i="102"/>
  <c r="AC14" i="102"/>
  <c r="AB14" i="102"/>
  <c r="AA14" i="102"/>
  <c r="Z14" i="102"/>
  <c r="Y14" i="102"/>
  <c r="X14" i="102"/>
  <c r="W14" i="102"/>
  <c r="V14" i="102"/>
  <c r="U14" i="102"/>
  <c r="T14" i="102"/>
  <c r="S14" i="102"/>
  <c r="R14" i="102"/>
  <c r="Q14" i="102"/>
  <c r="P14" i="102"/>
  <c r="AC13" i="102"/>
  <c r="AB13" i="102"/>
  <c r="AA13" i="102"/>
  <c r="Z13" i="102"/>
  <c r="Y13" i="102"/>
  <c r="X13" i="102"/>
  <c r="W13" i="102"/>
  <c r="V13" i="102"/>
  <c r="U13" i="102"/>
  <c r="T13" i="102"/>
  <c r="S13" i="102"/>
  <c r="R13" i="102"/>
  <c r="Q13" i="102"/>
  <c r="P13" i="102"/>
  <c r="AB12" i="102"/>
  <c r="AA12" i="102"/>
  <c r="Z12" i="102"/>
  <c r="Y12" i="102"/>
  <c r="X12" i="102"/>
  <c r="W12" i="102"/>
  <c r="V12" i="102"/>
  <c r="U12" i="102"/>
  <c r="T12" i="102"/>
  <c r="S12" i="102"/>
  <c r="R12" i="102"/>
  <c r="Q12" i="102"/>
  <c r="P12" i="102"/>
  <c r="AC12" i="102" s="1"/>
  <c r="AC11" i="102"/>
  <c r="AB11" i="102"/>
  <c r="AA11" i="102"/>
  <c r="Z11" i="102"/>
  <c r="Y11" i="102"/>
  <c r="X11" i="102"/>
  <c r="W11" i="102"/>
  <c r="V11" i="102"/>
  <c r="U11" i="102"/>
  <c r="T11" i="102"/>
  <c r="S11" i="102"/>
  <c r="R11" i="102"/>
  <c r="Q11" i="102"/>
  <c r="P11" i="102"/>
  <c r="AC10" i="102"/>
  <c r="AB10" i="102"/>
  <c r="AA10" i="102"/>
  <c r="Z10" i="102"/>
  <c r="Y10" i="102"/>
  <c r="X10" i="102"/>
  <c r="W10" i="102"/>
  <c r="V10" i="102"/>
  <c r="U10" i="102"/>
  <c r="T10" i="102"/>
  <c r="S10" i="102"/>
  <c r="R10" i="102"/>
  <c r="Q10" i="102"/>
  <c r="P10" i="102"/>
  <c r="AC9" i="102"/>
  <c r="AB9" i="102"/>
  <c r="AA9" i="102"/>
  <c r="Z9" i="102"/>
  <c r="Y9" i="102"/>
  <c r="X9" i="102"/>
  <c r="W9" i="102"/>
  <c r="V9" i="102"/>
  <c r="U9" i="102"/>
  <c r="T9" i="102"/>
  <c r="S9" i="102"/>
  <c r="R9" i="102"/>
  <c r="Q9" i="102"/>
  <c r="P9" i="102"/>
  <c r="AB8" i="102"/>
  <c r="AA8" i="102"/>
  <c r="Z8" i="102"/>
  <c r="Y8" i="102"/>
  <c r="X8" i="102"/>
  <c r="W8" i="102"/>
  <c r="V8" i="102"/>
  <c r="U8" i="102"/>
  <c r="T8" i="102"/>
  <c r="S8" i="102"/>
  <c r="R8" i="102"/>
  <c r="Q8" i="102"/>
  <c r="P8" i="102"/>
  <c r="AC8" i="102" s="1"/>
  <c r="AC7" i="102"/>
  <c r="AB7" i="102"/>
  <c r="AA7" i="102"/>
  <c r="Z7" i="102"/>
  <c r="Y7" i="102"/>
  <c r="X7" i="102"/>
  <c r="W7" i="102"/>
  <c r="V7" i="102"/>
  <c r="U7" i="102"/>
  <c r="T7" i="102"/>
  <c r="S7" i="102"/>
  <c r="R7" i="102"/>
  <c r="Q7" i="102"/>
  <c r="P7" i="102"/>
  <c r="AC6" i="102"/>
  <c r="AB6" i="102"/>
  <c r="AA6" i="102"/>
  <c r="Z6" i="102"/>
  <c r="Y6" i="102"/>
  <c r="X6" i="102"/>
  <c r="W6" i="102"/>
  <c r="V6" i="102"/>
  <c r="U6" i="102"/>
  <c r="T6" i="102"/>
  <c r="S6" i="102"/>
  <c r="R6" i="102"/>
  <c r="Q6" i="102"/>
  <c r="P6" i="102"/>
  <c r="AB5" i="102"/>
  <c r="AA5" i="102"/>
  <c r="Z5" i="102"/>
  <c r="Y5" i="102"/>
  <c r="W5" i="102"/>
  <c r="V5" i="102"/>
  <c r="U5" i="102"/>
  <c r="T5" i="102"/>
  <c r="S5" i="102"/>
  <c r="R5" i="102"/>
  <c r="Q5" i="102"/>
  <c r="E9" i="101"/>
  <c r="I4" i="102" l="1"/>
  <c r="J4" i="102"/>
  <c r="F4" i="102"/>
  <c r="G4" i="102"/>
  <c r="H4" i="102"/>
  <c r="D4" i="102"/>
  <c r="E4" i="102"/>
  <c r="E38" i="98"/>
  <c r="P45" i="104" l="1"/>
  <c r="P44" i="104"/>
  <c r="P43" i="104"/>
  <c r="P42" i="104"/>
  <c r="P41" i="104"/>
  <c r="AA144" i="98"/>
  <c r="AB130" i="98"/>
  <c r="AA130" i="98"/>
  <c r="C122" i="86"/>
  <c r="C121" i="86"/>
  <c r="C120" i="86"/>
  <c r="C119" i="86"/>
  <c r="C118" i="86"/>
  <c r="C117" i="86"/>
  <c r="C116" i="86"/>
  <c r="C115" i="86"/>
  <c r="C114" i="86"/>
  <c r="C113" i="86"/>
  <c r="C112" i="86"/>
  <c r="C111" i="86"/>
  <c r="C110" i="86"/>
  <c r="C109" i="86"/>
  <c r="C108" i="86"/>
  <c r="C107" i="86"/>
  <c r="C106" i="86"/>
  <c r="C105" i="86"/>
  <c r="C103" i="86"/>
  <c r="C102" i="86"/>
  <c r="C101" i="86"/>
  <c r="AA146" i="98"/>
  <c r="AA142" i="98"/>
  <c r="AH142" i="98" s="1"/>
  <c r="AA140" i="98"/>
  <c r="AH140" i="98" s="1"/>
  <c r="AA138" i="98"/>
  <c r="AH138" i="98" s="1"/>
  <c r="AA136" i="98"/>
  <c r="AH136" i="98" s="1"/>
  <c r="AB132" i="98"/>
  <c r="AA132" i="98"/>
  <c r="AB128" i="98"/>
  <c r="AA128" i="98"/>
  <c r="AB126" i="98"/>
  <c r="AA126" i="98"/>
  <c r="AB124" i="98"/>
  <c r="AA124" i="98"/>
  <c r="AB122" i="98"/>
  <c r="AA122" i="98"/>
  <c r="B69" i="98"/>
  <c r="B68" i="98"/>
  <c r="B67" i="98"/>
  <c r="B66" i="98"/>
  <c r="B65" i="98"/>
  <c r="B64" i="98"/>
  <c r="E8" i="101"/>
  <c r="M135" i="98" s="1"/>
  <c r="E2" i="101"/>
  <c r="J30" i="86"/>
  <c r="C104" i="86"/>
  <c r="F112" i="86"/>
  <c r="G112" i="86"/>
  <c r="H112" i="86" s="1"/>
  <c r="I112" i="86" s="1"/>
  <c r="G99" i="86"/>
  <c r="H99" i="86"/>
  <c r="Q82" i="86"/>
  <c r="P82" i="86"/>
  <c r="O82" i="86"/>
  <c r="N82" i="86"/>
  <c r="M82" i="86"/>
  <c r="L82" i="86"/>
  <c r="K82" i="86"/>
  <c r="J82" i="86"/>
  <c r="I82" i="86"/>
  <c r="H82" i="86"/>
  <c r="G82" i="86"/>
  <c r="F82" i="86"/>
  <c r="E82" i="86"/>
  <c r="D82" i="86"/>
  <c r="C82" i="86"/>
  <c r="E28" i="86"/>
  <c r="F28" i="86"/>
  <c r="G28" i="86"/>
  <c r="H28" i="86" s="1"/>
  <c r="I28" i="86" s="1"/>
  <c r="AD204" i="102"/>
  <c r="AD203" i="102"/>
  <c r="AD191" i="102"/>
  <c r="AD181" i="102"/>
  <c r="AD174" i="102"/>
  <c r="AD173" i="102"/>
  <c r="AD170" i="102"/>
  <c r="AD168" i="102"/>
  <c r="AD160" i="102"/>
  <c r="AD152" i="102"/>
  <c r="AD144" i="102"/>
  <c r="AD134" i="102"/>
  <c r="AD132" i="102"/>
  <c r="AD127" i="102"/>
  <c r="AD125" i="102"/>
  <c r="AD123" i="102"/>
  <c r="AD122" i="102"/>
  <c r="AD121" i="102"/>
  <c r="AD120" i="102"/>
  <c r="AD117" i="102"/>
  <c r="AD101" i="102"/>
  <c r="AD100" i="102"/>
  <c r="AD92" i="102"/>
  <c r="AD86" i="102"/>
  <c r="AD80" i="102"/>
  <c r="AD76" i="102"/>
  <c r="AD63" i="102"/>
  <c r="AD56" i="102"/>
  <c r="AD55" i="102"/>
  <c r="AD54" i="102"/>
  <c r="AD52" i="102"/>
  <c r="AD50" i="102"/>
  <c r="AD49" i="102"/>
  <c r="AD48" i="102"/>
  <c r="AD40" i="102"/>
  <c r="AD26" i="102"/>
  <c r="AD25" i="102"/>
  <c r="AD23" i="102"/>
  <c r="AD17" i="102"/>
  <c r="AD13" i="102"/>
  <c r="AD8" i="102"/>
  <c r="P5" i="102"/>
  <c r="C4" i="102" s="1"/>
  <c r="B4" i="102"/>
  <c r="D24" i="100"/>
  <c r="B24" i="100"/>
  <c r="D22" i="100"/>
  <c r="B22" i="100"/>
  <c r="B6" i="100"/>
  <c r="D1" i="100"/>
  <c r="AH17" i="98"/>
  <c r="AH239" i="98"/>
  <c r="AH243" i="98"/>
  <c r="P237" i="98"/>
  <c r="Q160" i="98"/>
  <c r="J159" i="98"/>
  <c r="Q158" i="98"/>
  <c r="W2" i="98"/>
  <c r="O2" i="98"/>
  <c r="J8" i="86"/>
  <c r="J16" i="86"/>
  <c r="J47" i="86"/>
  <c r="J19" i="86"/>
  <c r="J31" i="86"/>
  <c r="J3" i="86"/>
  <c r="J4" i="86"/>
  <c r="J11" i="86"/>
  <c r="J51" i="86"/>
  <c r="J24" i="86"/>
  <c r="J35" i="86"/>
  <c r="J10" i="86"/>
  <c r="J18" i="86"/>
  <c r="J28" i="86"/>
  <c r="J49" i="86"/>
  <c r="J33" i="86"/>
  <c r="J5" i="86"/>
  <c r="J13" i="86"/>
  <c r="J21" i="86"/>
  <c r="J43" i="86"/>
  <c r="J12" i="86"/>
  <c r="J20" i="86"/>
  <c r="J44" i="86"/>
  <c r="J6" i="86"/>
  <c r="J14" i="86"/>
  <c r="J22" i="86"/>
  <c r="J41" i="86"/>
  <c r="J7" i="86"/>
  <c r="J15" i="86"/>
  <c r="J23" i="86"/>
  <c r="J53" i="86"/>
  <c r="J40" i="86"/>
  <c r="J9" i="86"/>
  <c r="J17" i="86"/>
  <c r="J50" i="86"/>
  <c r="J34" i="86"/>
  <c r="J39" i="86"/>
  <c r="J48" i="86"/>
  <c r="J37" i="86"/>
  <c r="J52" i="86"/>
  <c r="J42" i="86"/>
  <c r="J32" i="86"/>
  <c r="J45" i="86"/>
  <c r="J36" i="86"/>
  <c r="AD148" i="102"/>
  <c r="AD213" i="102"/>
  <c r="J29" i="86"/>
  <c r="E100" i="86" s="1"/>
  <c r="J46" i="86"/>
  <c r="J38" i="86"/>
  <c r="E111" i="86"/>
  <c r="F100" i="86"/>
  <c r="G100" i="86"/>
  <c r="F111" i="86"/>
  <c r="H111" i="86"/>
  <c r="G111" i="86"/>
  <c r="P46" i="104" l="1"/>
  <c r="P55" i="104" s="1"/>
  <c r="C3" i="102"/>
  <c r="AC5" i="102"/>
  <c r="J3" i="102"/>
  <c r="I98" i="98"/>
  <c r="D3" i="102"/>
  <c r="AD70" i="102"/>
  <c r="AD79" i="102"/>
  <c r="AD106" i="102"/>
  <c r="AD110" i="102"/>
  <c r="AD118" i="102"/>
  <c r="AD119" i="102"/>
  <c r="AD137" i="102"/>
  <c r="AD145" i="102"/>
  <c r="AD149" i="102"/>
  <c r="AD153" i="102"/>
  <c r="AD176" i="102"/>
  <c r="AD186" i="102"/>
  <c r="AD187" i="102"/>
  <c r="AD196" i="102"/>
  <c r="AD216" i="102"/>
  <c r="AD217" i="102"/>
  <c r="AD29" i="102"/>
  <c r="AD201" i="102"/>
  <c r="AD6" i="102"/>
  <c r="E3" i="102"/>
  <c r="AD10" i="102"/>
  <c r="H3" i="102"/>
  <c r="AD21" i="102"/>
  <c r="AD30" i="102"/>
  <c r="AD33" i="102"/>
  <c r="AD34" i="102"/>
  <c r="AD38" i="102"/>
  <c r="AD43" i="102"/>
  <c r="AD51" i="102"/>
  <c r="AD60" i="102"/>
  <c r="AD73" i="102"/>
  <c r="AD74" i="102"/>
  <c r="AD85" i="102"/>
  <c r="AD89" i="102"/>
  <c r="AD90" i="102"/>
  <c r="AD97" i="102"/>
  <c r="AD98" i="102"/>
  <c r="AD103" i="102"/>
  <c r="AD128" i="102"/>
  <c r="AD129" i="102"/>
  <c r="AD158" i="102"/>
  <c r="AD162" i="102"/>
  <c r="AD166" i="102"/>
  <c r="AD178" i="102"/>
  <c r="AD182" i="102"/>
  <c r="AD190" i="102"/>
  <c r="AD14" i="102"/>
  <c r="AD31" i="102"/>
  <c r="AD46" i="102"/>
  <c r="AD102" i="102"/>
  <c r="AD112" i="102"/>
  <c r="AD113" i="102"/>
  <c r="AD202" i="102"/>
  <c r="AD215" i="102"/>
  <c r="AD214" i="102"/>
  <c r="AD59" i="102"/>
  <c r="AD65" i="102"/>
  <c r="AD131" i="102"/>
  <c r="AD136" i="102"/>
  <c r="AD146" i="102"/>
  <c r="AD159" i="102"/>
  <c r="AD161" i="102"/>
  <c r="AD81" i="102"/>
  <c r="AD24" i="102"/>
  <c r="AD27" i="102"/>
  <c r="AD62" i="102"/>
  <c r="AD84" i="102"/>
  <c r="AD95" i="102"/>
  <c r="AD96" i="102"/>
  <c r="AD157" i="102"/>
  <c r="AD171" i="102"/>
  <c r="AD172" i="102"/>
  <c r="AD180" i="102"/>
  <c r="AD209" i="102"/>
  <c r="AD37" i="102"/>
  <c r="AD53" i="102"/>
  <c r="AD72" i="102"/>
  <c r="AD107" i="102"/>
  <c r="AD143" i="102"/>
  <c r="AD169" i="102"/>
  <c r="AD197" i="102"/>
  <c r="AD210" i="102"/>
  <c r="AD19" i="102"/>
  <c r="AD35" i="102"/>
  <c r="AD36" i="102"/>
  <c r="AD45" i="102"/>
  <c r="AD71" i="102"/>
  <c r="AD93" i="102"/>
  <c r="AD116" i="102"/>
  <c r="AD142" i="102"/>
  <c r="AD167" i="102"/>
  <c r="AD199" i="102"/>
  <c r="AD208" i="102"/>
  <c r="AD212" i="102"/>
  <c r="AD218" i="102"/>
  <c r="AH126" i="98"/>
  <c r="AD69" i="102"/>
  <c r="AD115" i="102"/>
  <c r="AD141" i="102"/>
  <c r="AD194" i="102"/>
  <c r="AD207" i="102"/>
  <c r="AD16" i="102"/>
  <c r="AD20" i="102"/>
  <c r="AD42" i="102"/>
  <c r="AD68" i="102"/>
  <c r="AD77" i="102"/>
  <c r="AD109" i="102"/>
  <c r="AD114" i="102"/>
  <c r="AD140" i="102"/>
  <c r="AD198" i="102"/>
  <c r="AD211" i="102"/>
  <c r="F3" i="102"/>
  <c r="G3" i="102"/>
  <c r="AD41" i="102"/>
  <c r="AD206" i="102"/>
  <c r="I99" i="86"/>
  <c r="AD12" i="102"/>
  <c r="AD15" i="102"/>
  <c r="AD28" i="102"/>
  <c r="AD44" i="102"/>
  <c r="AD67" i="102"/>
  <c r="AD75" i="102"/>
  <c r="AD83" i="102"/>
  <c r="AD88" i="102"/>
  <c r="AD104" i="102"/>
  <c r="AD105" i="102"/>
  <c r="AD108" i="102"/>
  <c r="AD126" i="102"/>
  <c r="AD135" i="102"/>
  <c r="AD139" i="102"/>
  <c r="AD147" i="102"/>
  <c r="AD151" i="102"/>
  <c r="AD165" i="102"/>
  <c r="AD177" i="102"/>
  <c r="AD185" i="102"/>
  <c r="AD189" i="102"/>
  <c r="I3" i="102"/>
  <c r="AD7" i="102"/>
  <c r="AD32" i="102"/>
  <c r="AD58" i="102"/>
  <c r="AD87" i="102"/>
  <c r="AD99" i="102"/>
  <c r="AD130" i="102"/>
  <c r="AD184" i="102"/>
  <c r="AD193" i="102"/>
  <c r="J112" i="86"/>
  <c r="AD9" i="102"/>
  <c r="AD47" i="102"/>
  <c r="AD57" i="102"/>
  <c r="AD61" i="102"/>
  <c r="AD66" i="102"/>
  <c r="AD78" i="102"/>
  <c r="AD82" i="102"/>
  <c r="AD111" i="102"/>
  <c r="AD138" i="102"/>
  <c r="AD150" i="102"/>
  <c r="AD156" i="102"/>
  <c r="AD164" i="102"/>
  <c r="AD192" i="102"/>
  <c r="AD205" i="102"/>
  <c r="AD11" i="102"/>
  <c r="AD18" i="102"/>
  <c r="AD22" i="102"/>
  <c r="AD39" i="102"/>
  <c r="AD91" i="102"/>
  <c r="AD94" i="102"/>
  <c r="AD124" i="102"/>
  <c r="AD133" i="102"/>
  <c r="AD155" i="102"/>
  <c r="AD163" i="102"/>
  <c r="AD175" i="102"/>
  <c r="AD179" i="102"/>
  <c r="AD183" i="102"/>
  <c r="AD188" i="102"/>
  <c r="AD200" i="102"/>
  <c r="AD195" i="102"/>
  <c r="I97" i="98"/>
  <c r="N135" i="98"/>
  <c r="AH130" i="98"/>
  <c r="AH128" i="98"/>
  <c r="AH144" i="98"/>
  <c r="AH124" i="98"/>
  <c r="AH122" i="98"/>
  <c r="AH132" i="98"/>
  <c r="AH146" i="98"/>
  <c r="Q149" i="98"/>
  <c r="P160" i="98" s="1"/>
  <c r="M148" i="98"/>
  <c r="L148" i="98"/>
  <c r="T149" i="98"/>
  <c r="P149" i="98"/>
  <c r="V149" i="98"/>
  <c r="P165" i="98" s="1"/>
  <c r="H115" i="86"/>
  <c r="H118" i="86"/>
  <c r="H121" i="86"/>
  <c r="H114" i="86"/>
  <c r="H119" i="86"/>
  <c r="H122" i="86"/>
  <c r="H116" i="86"/>
  <c r="H120" i="86"/>
  <c r="H117" i="86"/>
  <c r="F119" i="86"/>
  <c r="F120" i="86"/>
  <c r="F115" i="86"/>
  <c r="F122" i="86"/>
  <c r="F118" i="86"/>
  <c r="F121" i="86"/>
  <c r="F116" i="86"/>
  <c r="F117" i="86"/>
  <c r="F114" i="86"/>
  <c r="H100" i="86"/>
  <c r="I111" i="86"/>
  <c r="I100" i="98" l="1"/>
  <c r="I102" i="98" s="1"/>
  <c r="AD5" i="102"/>
  <c r="AD2" i="102"/>
  <c r="J99" i="86"/>
  <c r="K112" i="86"/>
  <c r="AH3" i="98"/>
  <c r="T245" i="98" s="1"/>
  <c r="U160" i="98"/>
  <c r="I100" i="86"/>
  <c r="J111" i="86"/>
  <c r="P158" i="98" l="1"/>
  <c r="S158" i="98" s="1"/>
  <c r="U158" i="98" s="1"/>
  <c r="W158" i="98" s="1"/>
  <c r="J116" i="86"/>
  <c r="J120" i="86"/>
  <c r="J121" i="86"/>
  <c r="J117" i="86"/>
  <c r="J115" i="86"/>
  <c r="J119" i="86"/>
  <c r="J122" i="86"/>
  <c r="J118" i="86"/>
  <c r="J114" i="86"/>
  <c r="L112" i="86"/>
  <c r="K99" i="86"/>
  <c r="T3" i="98"/>
  <c r="J100" i="86"/>
  <c r="K111" i="86"/>
  <c r="R165" i="98" l="1"/>
  <c r="M112" i="86"/>
  <c r="L99" i="86"/>
  <c r="L111" i="86"/>
  <c r="K100" i="86"/>
  <c r="L117" i="86" l="1"/>
  <c r="L120" i="86"/>
  <c r="L119" i="86"/>
  <c r="L114" i="86"/>
  <c r="L115" i="86"/>
  <c r="L116" i="86"/>
  <c r="L118" i="86"/>
  <c r="L122" i="86"/>
  <c r="L121" i="86"/>
  <c r="M99" i="86"/>
  <c r="N112" i="86"/>
  <c r="M111" i="86"/>
  <c r="L100" i="86"/>
  <c r="N99" i="86" l="1"/>
  <c r="O112" i="86"/>
  <c r="N111" i="86"/>
  <c r="M100" i="86"/>
  <c r="N116" i="86" l="1"/>
  <c r="N114" i="86"/>
  <c r="N121" i="86"/>
  <c r="N115" i="86"/>
  <c r="N117" i="86"/>
  <c r="N118" i="86"/>
  <c r="N122" i="86"/>
  <c r="N119" i="86"/>
  <c r="N120" i="86"/>
  <c r="O99" i="86"/>
  <c r="P112" i="86"/>
  <c r="O111" i="86"/>
  <c r="N100" i="86"/>
  <c r="O120" i="86" l="1"/>
  <c r="O119" i="86"/>
  <c r="O122" i="86"/>
  <c r="O118" i="86"/>
  <c r="O116" i="86"/>
  <c r="O114" i="86"/>
  <c r="O115" i="86"/>
  <c r="O121" i="86"/>
  <c r="O117" i="86"/>
  <c r="Q112" i="86"/>
  <c r="P99" i="86"/>
  <c r="P111" i="86"/>
  <c r="O100" i="86"/>
  <c r="P121" i="86" l="1"/>
  <c r="P120" i="86"/>
  <c r="P114" i="86"/>
  <c r="P116" i="86"/>
  <c r="P117" i="86"/>
  <c r="P119" i="86"/>
  <c r="P122" i="86"/>
  <c r="P118" i="86"/>
  <c r="P115" i="86"/>
  <c r="Q99" i="86"/>
  <c r="R112" i="86"/>
  <c r="P100" i="86"/>
  <c r="Q111" i="86"/>
  <c r="Q116" i="86" l="1"/>
  <c r="Q121" i="86"/>
  <c r="Q119" i="86"/>
  <c r="Q115" i="86"/>
  <c r="Q117" i="86"/>
  <c r="Q114" i="86"/>
  <c r="Q120" i="86"/>
  <c r="Q122" i="86"/>
  <c r="Q118" i="86"/>
  <c r="S112" i="86"/>
  <c r="R99" i="86"/>
  <c r="Q100" i="86"/>
  <c r="R111" i="86"/>
  <c r="R122" i="86" l="1"/>
  <c r="R114" i="86"/>
  <c r="R120" i="86"/>
  <c r="R117" i="86"/>
  <c r="R121" i="86"/>
  <c r="R118" i="86"/>
  <c r="R119" i="86"/>
  <c r="R116" i="86"/>
  <c r="R115" i="86"/>
  <c r="S99" i="86"/>
  <c r="T112" i="86"/>
  <c r="S111" i="86"/>
  <c r="R100" i="86"/>
  <c r="S117" i="86" l="1"/>
  <c r="S120" i="86"/>
  <c r="S121" i="86"/>
  <c r="S114" i="86"/>
  <c r="S116" i="86"/>
  <c r="S122" i="86"/>
  <c r="S119" i="86"/>
  <c r="S115" i="86"/>
  <c r="S118" i="86"/>
  <c r="U112" i="86"/>
  <c r="T99" i="86"/>
  <c r="T111" i="86"/>
  <c r="S100" i="86"/>
  <c r="U99" i="86" l="1"/>
  <c r="V112" i="86"/>
  <c r="U111" i="86"/>
  <c r="T100" i="86"/>
  <c r="W112" i="86" l="1"/>
  <c r="V99" i="86"/>
  <c r="V111" i="86"/>
  <c r="U100" i="86"/>
  <c r="W99" i="86" l="1"/>
  <c r="X112" i="86"/>
  <c r="V100" i="86"/>
  <c r="W111" i="86"/>
  <c r="Y112" i="86" l="1"/>
  <c r="X99" i="86"/>
  <c r="X111" i="86"/>
  <c r="W100" i="86"/>
  <c r="Y114" i="86"/>
  <c r="X118" i="86" l="1"/>
  <c r="X116" i="86"/>
  <c r="X115" i="86"/>
  <c r="X120" i="86"/>
  <c r="X121" i="86"/>
  <c r="X114" i="86"/>
  <c r="X117" i="86"/>
  <c r="X119" i="86"/>
  <c r="X122" i="86"/>
  <c r="Y99" i="86"/>
  <c r="X100" i="86"/>
  <c r="Z99" i="86" l="1"/>
  <c r="Y100" i="86"/>
  <c r="AA99" i="86" l="1"/>
  <c r="Z100" i="86"/>
  <c r="AB97" i="86" l="1"/>
  <c r="AA100" i="86"/>
  <c r="AC99" i="86" l="1"/>
  <c r="AB98" i="86"/>
  <c r="AC100" i="86"/>
  <c r="G118" i="86" l="1"/>
  <c r="G117" i="86"/>
  <c r="G116" i="86"/>
  <c r="I120" i="86"/>
  <c r="I119" i="86"/>
  <c r="G114" i="86"/>
  <c r="E121" i="86"/>
  <c r="I114" i="86"/>
  <c r="E115" i="86"/>
  <c r="E122" i="86"/>
  <c r="I121" i="86"/>
  <c r="I117" i="86"/>
  <c r="I118" i="86"/>
  <c r="G120" i="86"/>
  <c r="E119" i="86"/>
  <c r="G122" i="86"/>
  <c r="E116" i="86"/>
  <c r="G115" i="86"/>
  <c r="E120" i="86"/>
  <c r="I122" i="86"/>
  <c r="I115" i="86"/>
  <c r="I116" i="86"/>
  <c r="E118" i="86"/>
  <c r="E114" i="86"/>
  <c r="G121" i="86"/>
  <c r="G119" i="86"/>
  <c r="E117" i="86"/>
  <c r="K115" i="86"/>
  <c r="K118" i="86"/>
  <c r="K117" i="86"/>
  <c r="K120" i="86"/>
  <c r="K121" i="86"/>
  <c r="K119" i="86"/>
  <c r="K116" i="86"/>
  <c r="K114" i="86"/>
  <c r="K122" i="86"/>
  <c r="M114" i="86"/>
  <c r="M115" i="86"/>
  <c r="M118" i="86"/>
  <c r="M116" i="86"/>
  <c r="M120" i="86"/>
  <c r="M119" i="86"/>
  <c r="M121" i="86"/>
  <c r="M122" i="86"/>
  <c r="M117" i="86"/>
  <c r="T119" i="86"/>
  <c r="T120" i="86"/>
  <c r="T115" i="86"/>
  <c r="T118" i="86"/>
  <c r="T122" i="86"/>
  <c r="T114" i="86"/>
  <c r="T117" i="86"/>
  <c r="T116" i="86"/>
  <c r="T121" i="86"/>
  <c r="U120" i="86"/>
  <c r="U119" i="86"/>
  <c r="U118" i="86"/>
  <c r="U122" i="86"/>
  <c r="U114" i="86"/>
  <c r="U121" i="86"/>
  <c r="U116" i="86"/>
  <c r="U117" i="86"/>
  <c r="U115" i="86"/>
  <c r="V116" i="86"/>
  <c r="V115" i="86"/>
  <c r="V121" i="86"/>
  <c r="V114" i="86"/>
  <c r="V117" i="86"/>
  <c r="V119" i="86"/>
  <c r="V120" i="86"/>
  <c r="V122" i="86"/>
  <c r="V118" i="86"/>
  <c r="W121" i="86"/>
  <c r="W117" i="86"/>
  <c r="W119" i="86"/>
  <c r="W122" i="86"/>
  <c r="W114" i="86"/>
  <c r="W116" i="86"/>
  <c r="W118" i="86"/>
  <c r="W115" i="86"/>
  <c r="W120" i="86"/>
</calcChain>
</file>

<file path=xl/sharedStrings.xml><?xml version="1.0" encoding="utf-8"?>
<sst xmlns="http://schemas.openxmlformats.org/spreadsheetml/2006/main" count="3524" uniqueCount="1101">
  <si>
    <t>     </t>
  </si>
  <si>
    <t>Kontaktperson</t>
  </si>
  <si>
    <t>Telefon</t>
  </si>
  <si>
    <t>E-post</t>
  </si>
  <si>
    <t>Adress</t>
  </si>
  <si>
    <t>Postnummer</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</si>
  <si>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</si>
  <si>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</si>
  <si>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</si>
  <si>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</si>
  <si>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</si>
  <si>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</si>
  <si>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</si>
  <si>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</si>
  <si>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</si>
  <si>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</si>
  <si>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</si>
  <si>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</si>
  <si>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</si>
  <si>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</si>
  <si>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</si>
  <si>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</si>
  <si>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</si>
  <si>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</si>
  <si>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</si>
  <si>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</si>
  <si>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</si>
  <si>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</si>
  <si>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</si>
  <si>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Uppgifter om Ramavtalsleverantören</t>
  </si>
  <si>
    <t>Ramavtalsleverantörens namn</t>
  </si>
  <si>
    <t>Organisationsnummer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</si>
  <si>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</si>
  <si>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</si>
  <si>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</si>
  <si>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</si>
  <si>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</si>
  <si>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</si>
  <si>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</si>
  <si>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</si>
  <si>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</si>
  <si>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</si>
  <si>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</si>
  <si>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Avropande organisation</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</si>
  <si>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</si>
  <si>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</si>
  <si>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</si>
  <si>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</si>
  <si>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</si>
  <si>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</si>
  <si>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Sista dag för avropssvar</t>
  </si>
  <si>
    <t>Avropssvarets giltighetstid</t>
  </si>
  <si>
    <t>Leverantörens svar</t>
  </si>
  <si>
    <t>Namn, befattning 
(behörig företrädare för avropande organisation)</t>
  </si>
  <si>
    <t>Namn, befattning 
(behörig företrädare för leverantören)</t>
  </si>
  <si>
    <t>Avdelning, enhet etc</t>
  </si>
  <si>
    <t>Ort</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</si>
  <si>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</si>
  <si>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</si>
  <si>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</si>
  <si>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</si>
  <si>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</si>
  <si>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</si>
  <si>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</si>
  <si>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</si>
  <si>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</si>
  <si>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</si>
  <si>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</si>
  <si>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</si>
  <si>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</si>
  <si>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</si>
  <si>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</si>
  <si>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Uppgifter om avropande organisation</t>
  </si>
  <si>
    <t>Avropsförfrågan</t>
  </si>
  <si>
    <t>Avropssvar</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</si>
  <si>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</si>
  <si>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</si>
  <si>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</si>
  <si>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</si>
  <si>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</si>
  <si>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</si>
  <si>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</si>
  <si>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</si>
  <si>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</si>
  <si>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</si>
  <si>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</si>
  <si>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</si>
  <si>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</si>
  <si>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</si>
  <si>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</si>
  <si>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</si>
  <si>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</si>
  <si>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</si>
  <si>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</si>
  <si>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</si>
  <si>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</si>
  <si>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</si>
  <si>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</si>
  <si>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</si>
  <si>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</si>
  <si>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E-post för frågor (om annan än ovan)</t>
  </si>
  <si>
    <t>Viktning %</t>
  </si>
  <si>
    <t>Lägsta inkomna totalpris</t>
  </si>
  <si>
    <t>Erhållen poäng för totalpris</t>
  </si>
  <si>
    <t>Viktade poäng per kriterium</t>
  </si>
  <si>
    <t>Viktning</t>
  </si>
  <si>
    <t>Fyll i det gula fältet efter att samtliga avropssvar inkommit!</t>
  </si>
  <si>
    <t>Pris</t>
  </si>
  <si>
    <t>Poängsumma för uppfyllda bör-krav</t>
  </si>
  <si>
    <t>Leveranstid</t>
  </si>
  <si>
    <t>Instruktion till avropande organisation: 
Spara ned blanketten på din dator.
Gulmarkerade rutor fylls i av avropare innan blanketten skickas.
Blanketten skickas med e-post till antagna leverantörer inom aktuellt avropsområde.
Se vidare "Vägledning vid avrop".</t>
  </si>
  <si>
    <t>Utvärderingskrav 
(bör-krav)</t>
  </si>
  <si>
    <t>Välj krav</t>
  </si>
  <si>
    <t>Utvärderingsmodell</t>
  </si>
  <si>
    <t>Timmar</t>
  </si>
  <si>
    <t>Bilaga</t>
  </si>
  <si>
    <t>Totalpris</t>
  </si>
  <si>
    <t>Sammanställning för detta avropssvar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</si>
  <si>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</si>
  <si>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</si>
  <si>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</si>
  <si>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</si>
  <si>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Avropande organisations beskrivning av den utvärderingsmodell som kommer att tillämpas (eller hänvisning till bilaga)</t>
  </si>
  <si>
    <t>Referens/diarienr för avropet</t>
  </si>
  <si>
    <t>Bilagor från leverantören</t>
  </si>
  <si>
    <t>Specificera ev. bilagor som medföljer detta avropssvar</t>
  </si>
  <si>
    <t>Specificera ev. bilagor som medföljer denna avropsförfrågan</t>
  </si>
  <si>
    <t>Tbl krav</t>
  </si>
  <si>
    <t>Krav 1</t>
  </si>
  <si>
    <t>Krav 2</t>
  </si>
  <si>
    <t>Krav 3</t>
  </si>
  <si>
    <t>Krav 4</t>
  </si>
  <si>
    <t>Krav 5</t>
  </si>
  <si>
    <t>Krav 6</t>
  </si>
  <si>
    <t>Se bilaga</t>
  </si>
  <si>
    <t>TblDelområde</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</si>
  <si>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</si>
  <si>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</si>
  <si>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</si>
  <si>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</si>
  <si>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</si>
  <si>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</si>
  <si>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</si>
  <si>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</si>
  <si>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</si>
  <si>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</si>
  <si>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</si>
  <si>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</si>
  <si>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</si>
  <si>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</si>
  <si>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Steg 1 - Administrativa uppgifter</t>
  </si>
  <si>
    <t>2. Kontrakt med bilagor, inkl. Allmänna villkor</t>
  </si>
  <si>
    <t>3. Eventuellt kompletterande Avropsförfrågan</t>
  </si>
  <si>
    <t xml:space="preserve">4. Avropsförfrågan med bilagor </t>
  </si>
  <si>
    <t>6. Avropssvar med bilagor</t>
  </si>
  <si>
    <t>1. Skriftliga ändringar och tillägg till Kontrakt</t>
  </si>
  <si>
    <t>5. Eventuella tillåtna kompletteringar av Avropssvar</t>
  </si>
  <si>
    <t>OBS! Ej detsamma som kontraktssumma</t>
  </si>
  <si>
    <t>Leveransvillkor (framgår av ramavtalets allmänna villkor)</t>
  </si>
  <si>
    <t>Bilagor från avropande organisation (kontraktshandlingar framgår av flik 3)</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</si>
  <si>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</si>
  <si>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</si>
  <si>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</si>
  <si>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Uppfyller kravet?</t>
  </si>
  <si>
    <t/>
  </si>
  <si>
    <t>Ange ev adress för uppdraget/uppdragen</t>
  </si>
  <si>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</si>
  <si>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</si>
  <si>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TblSpecTjnstr</t>
  </si>
  <si>
    <t>TblKrv2</t>
  </si>
  <si>
    <t>TblKrvRes1</t>
  </si>
  <si>
    <t>TblKrvRes2</t>
  </si>
  <si>
    <t>TblKrvRes3</t>
  </si>
  <si>
    <t>TblKrvRes4</t>
  </si>
  <si>
    <t>TblKrvRes5</t>
  </si>
  <si>
    <t>TblKrvRes6</t>
  </si>
  <si>
    <t>TblKrvRes7</t>
  </si>
  <si>
    <t>TblKrvRes8</t>
  </si>
  <si>
    <t>TblKrvRes9</t>
  </si>
  <si>
    <t>Avroppsblanketten är nu upplåst, klicka här för att låsa avropsblanketten.</t>
  </si>
  <si>
    <t>Avroppsblanketten är nu låst, klicka här för att låsa upp avropsblanketten.</t>
  </si>
  <si>
    <t>Adminläge! Klicka här för att låsa vita celler.</t>
  </si>
  <si>
    <t>Ev. precisering av leveransvillkor</t>
  </si>
  <si>
    <t>Förvaltning21</t>
  </si>
  <si>
    <t>Delområde 1</t>
  </si>
  <si>
    <t>Delområde 2</t>
  </si>
  <si>
    <t>Delområde 3</t>
  </si>
  <si>
    <t>Delområde 4</t>
  </si>
  <si>
    <t>Delområde 5</t>
  </si>
  <si>
    <t>Delområde 6</t>
  </si>
  <si>
    <t>Välj vara/tjänst</t>
  </si>
  <si>
    <t>Välj delområde</t>
  </si>
  <si>
    <t>Delområde 1/Vara/Tjanst 1</t>
  </si>
  <si>
    <t>Delområde 2/Vara/Tjanst 1</t>
  </si>
  <si>
    <t>Delområde 3/Vara/Tjanst 1</t>
  </si>
  <si>
    <t>Delområde 4/Vara/Tjanst 1</t>
  </si>
  <si>
    <t>Delområde 5/Vara/Tjanst 1</t>
  </si>
  <si>
    <t>Delområde 6/Vara/Tjanst 1</t>
  </si>
  <si>
    <t>Delområde 1/Vara/Tjanst 2</t>
  </si>
  <si>
    <t>Delområde 2/Vara/Tjanst 2</t>
  </si>
  <si>
    <t>Delområde 3/Vara/Tjanst 2</t>
  </si>
  <si>
    <t>Delområde 4/Vara/Tjanst 2</t>
  </si>
  <si>
    <t>Delområde 5/Vara/Tjanst 2</t>
  </si>
  <si>
    <t>Delområde 6/Vara/Tjanst 2</t>
  </si>
  <si>
    <t>Delområde 1/Vara/Tjanst 3</t>
  </si>
  <si>
    <t>Delområde 2/Vara/Tjanst 3</t>
  </si>
  <si>
    <t>Delområde 3/Vara/Tjanst 3</t>
  </si>
  <si>
    <t>Delområde 4/Vara/Tjanst 3</t>
  </si>
  <si>
    <t>Delområde 5/Vara/Tjanst 3</t>
  </si>
  <si>
    <t>Delområde 6/Vara/Tjanst 3</t>
  </si>
  <si>
    <t>Delområde 1/Vara/Tjanst 4</t>
  </si>
  <si>
    <t>Delområde 2/Vara/Tjanst 4</t>
  </si>
  <si>
    <t>Delområde 3/Vara/Tjanst 4</t>
  </si>
  <si>
    <t>Delområde 4/Vara/Tjanst 4</t>
  </si>
  <si>
    <t>Delområde 5/Vara/Tjanst 4</t>
  </si>
  <si>
    <t>Delområde 6/Vara/Tjanst 4</t>
  </si>
  <si>
    <t>Delområde 1/Vara/Tjanst 5</t>
  </si>
  <si>
    <t>Delområde 2/Vara/Tjanst 5</t>
  </si>
  <si>
    <t>Delområde 3/Vara/Tjanst 5</t>
  </si>
  <si>
    <t>Delområde 4/Vara/Tjanst 5</t>
  </si>
  <si>
    <t>Delområde 5/Vara/Tjanst 5</t>
  </si>
  <si>
    <t>Delområde 6/Vara/Tjanst 5</t>
  </si>
  <si>
    <t>Delområde 1/Vara/Tjanst 6</t>
  </si>
  <si>
    <t>Delområde 2/Vara/Tjanst 6</t>
  </si>
  <si>
    <t>Delområde 3/Vara/Tjanst 6</t>
  </si>
  <si>
    <t>Delområde 4/Vara/Tjanst 6</t>
  </si>
  <si>
    <t>Delområde 5/Vara/Tjanst 6</t>
  </si>
  <si>
    <t>Delområde 6/Vara/Tjanst 6</t>
  </si>
  <si>
    <t>Delområde 1/Vara/Tjanst 7</t>
  </si>
  <si>
    <t>Delområde 2/Vara/Tjanst 7</t>
  </si>
  <si>
    <t>Delområde 3/Vara/Tjanst 7</t>
  </si>
  <si>
    <t>Delområde 4/Vara/Tjanst 7</t>
  </si>
  <si>
    <t>Delområde 5/Vara/Tjanst 7</t>
  </si>
  <si>
    <t>Delområde 6/Vara/Tjanst 7</t>
  </si>
  <si>
    <t>Delområde 1/Vara/Tjanst 8</t>
  </si>
  <si>
    <t>Delområde 2/Vara/Tjanst 8</t>
  </si>
  <si>
    <t>Delområde 3/Vara/Tjanst 8</t>
  </si>
  <si>
    <t>Delområde 4/Vara/Tjanst 8</t>
  </si>
  <si>
    <t>Delområde 5/Vara/Tjanst 8</t>
  </si>
  <si>
    <t>Delområde 6/Vara/Tjanst 8</t>
  </si>
  <si>
    <t>Delområde 1/Vara/Tjanst 9</t>
  </si>
  <si>
    <t>Delområde 2/Vara/Tjanst 9</t>
  </si>
  <si>
    <t>Delområde 3/Vara/Tjanst 9</t>
  </si>
  <si>
    <t>Delområde 4/Vara/Tjanst 9</t>
  </si>
  <si>
    <t>Delområde 5/Vara/Tjanst 9</t>
  </si>
  <si>
    <t>Delområde 6/Vara/Tjanst 9</t>
  </si>
  <si>
    <t>Delområde 1/Vara/Tjanst 10</t>
  </si>
  <si>
    <t>Delområde 2/Vara/Tjanst 10</t>
  </si>
  <si>
    <t>Delområde 3/Vara/Tjanst 10</t>
  </si>
  <si>
    <t>Delområde 4/Vara/Tjanst 10</t>
  </si>
  <si>
    <t>Delområde 5/Vara/Tjanst 10</t>
  </si>
  <si>
    <t>Delområde 6/Vara/Tjanst 10</t>
  </si>
  <si>
    <t>Delområde 1/Vara/Tjanst 11</t>
  </si>
  <si>
    <t>Delområde 2/Vara/Tjanst 11</t>
  </si>
  <si>
    <t>Delområde 3/Vara/Tjanst 11</t>
  </si>
  <si>
    <t>Delområde 4/Vara/Tjanst 11</t>
  </si>
  <si>
    <t>Delområde 5/Vara/Tjanst 11</t>
  </si>
  <si>
    <t>Delområde 6/Vara/Tjanst 11</t>
  </si>
  <si>
    <t>Delområde 1/Vara/Tjanst 12</t>
  </si>
  <si>
    <t>Delområde 2/Vara/Tjanst 12</t>
  </si>
  <si>
    <t>Delområde 3/Vara/Tjanst 12</t>
  </si>
  <si>
    <t>Delområde 4/Vara/Tjanst 12</t>
  </si>
  <si>
    <t>Delområde 5/Vara/Tjanst 12</t>
  </si>
  <si>
    <t>Delområde 6/Vara/Tjanst 12</t>
  </si>
  <si>
    <t>Delområde 1/Vara/Tjanst 13</t>
  </si>
  <si>
    <t>Delområde 2/Vara/Tjanst 13</t>
  </si>
  <si>
    <t>Delområde 3/Vara/Tjanst 13</t>
  </si>
  <si>
    <t>Delområde 4/Vara/Tjanst 13</t>
  </si>
  <si>
    <t>Delområde 5/Vara/Tjanst 13</t>
  </si>
  <si>
    <t>Delområde 6/Vara/Tjanst 13</t>
  </si>
  <si>
    <t>Delområde 1/Vara/Tjanst 14</t>
  </si>
  <si>
    <t>Delområde 2/Vara/Tjanst 14</t>
  </si>
  <si>
    <t>Delområde 3/Vara/Tjanst 14</t>
  </si>
  <si>
    <t>Delområde 4/Vara/Tjanst 14</t>
  </si>
  <si>
    <t>Delområde 5/Vara/Tjanst 14</t>
  </si>
  <si>
    <t>Delområde 6/Vara/Tjanst 14</t>
  </si>
  <si>
    <t>Delområde 1/Vara/Tjanst 15</t>
  </si>
  <si>
    <t>Delområde 2/Vara/Tjanst 15</t>
  </si>
  <si>
    <t>Delområde 3/Vara/Tjanst 15</t>
  </si>
  <si>
    <t>Delområde 4/Vara/Tjanst 15</t>
  </si>
  <si>
    <t>Delområde 5/Vara/Tjanst 15</t>
  </si>
  <si>
    <t>Delområde 6/Vara/Tjanst 15</t>
  </si>
  <si>
    <t>Delområde 1/Vara/Tjanst 16</t>
  </si>
  <si>
    <t>Delområde 2/Vara/Tjanst 16</t>
  </si>
  <si>
    <t>Delområde 3/Vara/Tjanst 16</t>
  </si>
  <si>
    <t>Delområde 4/Vara/Tjanst 16</t>
  </si>
  <si>
    <t>Delområde 5/Vara/Tjanst 16</t>
  </si>
  <si>
    <t>Delområde 6/Vara/Tjanst 16</t>
  </si>
  <si>
    <t>Delområde 1/Vara/Tjanst 17</t>
  </si>
  <si>
    <t>Delområde 2/Vara/Tjanst 17</t>
  </si>
  <si>
    <t>Delområde 3/Vara/Tjanst 17</t>
  </si>
  <si>
    <t>Delområde 4/Vara/Tjanst 17</t>
  </si>
  <si>
    <t>Delområde 5/Vara/Tjanst 17</t>
  </si>
  <si>
    <t>Delområde 6/Vara/Tjanst 17</t>
  </si>
  <si>
    <t>Delområde 1/Vara/Tjanst 18</t>
  </si>
  <si>
    <t>Delområde 2/Vara/Tjanst 18</t>
  </si>
  <si>
    <t>Delområde 3/Vara/Tjanst 18</t>
  </si>
  <si>
    <t>Delområde 4/Vara/Tjanst 18</t>
  </si>
  <si>
    <t>Delområde 5/Vara/Tjanst 18</t>
  </si>
  <si>
    <t>Delområde 6/Vara/Tjanst 18</t>
  </si>
  <si>
    <t>Delområde 1/Vara/Tjanst 19</t>
  </si>
  <si>
    <t>Delområde 2/Vara/Tjanst 19</t>
  </si>
  <si>
    <t>Delområde 3/Vara/Tjanst 19</t>
  </si>
  <si>
    <t>Delområde 4/Vara/Tjanst 19</t>
  </si>
  <si>
    <t>Delområde 5/Vara/Tjanst 19</t>
  </si>
  <si>
    <t>Delområde 6/Vara/Tjanst 19</t>
  </si>
  <si>
    <t>Delområde 1/Vara/Tjanst 20</t>
  </si>
  <si>
    <t>Delområde 2/Vara/Tjanst 20</t>
  </si>
  <si>
    <t>Delområde 3/Vara/Tjanst 20</t>
  </si>
  <si>
    <t>Delområde 4/Vara/Tjanst 20</t>
  </si>
  <si>
    <t>Delområde 5/Vara/Tjanst 20</t>
  </si>
  <si>
    <t>Delområde 6/Vara/Tjanst 20</t>
  </si>
  <si>
    <t>Delområde 1/Vara/Tjanst 21</t>
  </si>
  <si>
    <t>Delområde 2/Vara/Tjanst 21</t>
  </si>
  <si>
    <t>Delområde 3/Vara/Tjanst 21</t>
  </si>
  <si>
    <t>Delområde 4/Vara/Tjanst 21</t>
  </si>
  <si>
    <t>Delområde 5/Vara/Tjanst 21</t>
  </si>
  <si>
    <t>Delområde 6/Vara/Tjanst 21</t>
  </si>
  <si>
    <t>Styck</t>
  </si>
  <si>
    <t>År</t>
  </si>
  <si>
    <t>TblKrvRes10</t>
  </si>
  <si>
    <t>TblKrvRes11</t>
  </si>
  <si>
    <t>TblKrvRes12</t>
  </si>
  <si>
    <t>TblKrvRes13</t>
  </si>
  <si>
    <t>TblKrvRes14</t>
  </si>
  <si>
    <t>TblKrvRes15</t>
  </si>
  <si>
    <t>TblKrvRes16</t>
  </si>
  <si>
    <t>TblKrvRes17</t>
  </si>
  <si>
    <t>TblKrvRes18</t>
  </si>
  <si>
    <t>TblKrvRes19</t>
  </si>
  <si>
    <t>TblKrvRes20</t>
  </si>
  <si>
    <t>Grund för tilldelning av kontrakt &amp; Utvärderingsmodell</t>
  </si>
  <si>
    <t>Alt. 1. Lägsta pris</t>
  </si>
  <si>
    <t>Alt. 2. Relativ viktning - summan av viktade poäng för pris och uppfyllda bör-krav</t>
  </si>
  <si>
    <t>Alt. 3. Mervärdesmodell - prisavdrag för uppfyllda bör-krav</t>
  </si>
  <si>
    <t>Alt. 4. Annan utvärderingsmodell</t>
  </si>
  <si>
    <r>
      <t xml:space="preserve">Instruktion:
</t>
    </r>
    <r>
      <rPr>
        <sz val="9"/>
        <rFont val="Arial"/>
        <family val="2"/>
      </rPr>
      <t>Observera att de två föreslagna alternativen (utöver Lägsta pris) endast är exempel på vanligt förekommande utvärderings-modeller. Det är alltid den avropande organisationen som avgör om man vill använda sig av dem. Det går även att ange egen modell.</t>
    </r>
  </si>
  <si>
    <t>Ramavtalets allmänna villkor utgör alltid en del av kontraktet.</t>
  </si>
  <si>
    <t>Steg 5 - Övriga kontraktsvillkor</t>
  </si>
  <si>
    <t>Alt. 2. Ekonomiskt mest fördelaktiga (bästa förhållande mellan pris och kvalitet)</t>
  </si>
  <si>
    <t>Obligatoriska krav ("ska-krav")</t>
  </si>
  <si>
    <t>Tilldelningskriterier ("bör-krav")</t>
  </si>
  <si>
    <t>Alt. 2. Ekonomiskt mest fördelaktiga utifrån bästa förhållande mellan pris och kvalitet</t>
  </si>
  <si>
    <t>Kompletterande avtalsdokument</t>
  </si>
  <si>
    <t>Leveransadress (om annan än ovan)</t>
  </si>
  <si>
    <t xml:space="preserve">Faktureringsuppgifter </t>
  </si>
  <si>
    <t>Ange fakturaadress, fakturareferens, adress för e-faktura</t>
  </si>
  <si>
    <r>
      <t>Instruktion till leverantör:</t>
    </r>
    <r>
      <rPr>
        <b/>
        <i/>
        <sz val="10"/>
        <color indexed="10"/>
        <rFont val="Arial"/>
        <family val="2"/>
      </rPr>
      <t xml:space="preserve">
</t>
    </r>
    <r>
      <rPr>
        <b/>
        <i/>
        <sz val="10"/>
        <rFont val="Arial"/>
        <family val="2"/>
      </rPr>
      <t xml:space="preserve">Blåmarkerade rutor fylls i av leverantören.
Läs och kontrollera obligatoriska krav.
Returnera blanketten med e-post till avropande organisation (oavsett Ja eller Nej).
</t>
    </r>
    <r>
      <rPr>
        <b/>
        <i/>
        <sz val="10"/>
        <color rgb="FFFF0000"/>
        <rFont val="Arial"/>
        <family val="2"/>
      </rPr>
      <t>Mer information finns under vissa rubriker</t>
    </r>
  </si>
  <si>
    <t>Information om avropet, t ex syfte och omfattning</t>
  </si>
  <si>
    <t>Pris totalt</t>
  </si>
  <si>
    <t>Förfarande  om två avropssvar har erhållit samma poängsumma/utvärderingspris</t>
  </si>
  <si>
    <t>(Tag bort detta fält och valmöjligheten, tilldelningsgrunden ska vara fast utifrån respektive ramavtal.)</t>
  </si>
  <si>
    <t>Förnyad kontroll av leverantörskrav (ESPD)</t>
  </si>
  <si>
    <t>Leverantörskrav (ESPD) - Ramavtalsleverantörens intygande</t>
  </si>
  <si>
    <t>(plats för text utifrån aktuellt ramavtal)</t>
  </si>
  <si>
    <t>Alt. 2. Summan av viktade poäng för pris och uppfyllda bör-krav, högsta slutsumma vinner.</t>
  </si>
  <si>
    <t xml:space="preserve">Alt. 3. Prisavdrag för uppfyllda bör-krav, lägsta utvärderingskostnad vinner. </t>
  </si>
  <si>
    <t>Alt. 4. Annan utvärderingsmodell (än de ovan föreslagna)</t>
  </si>
  <si>
    <t>Ramavtalsområde</t>
  </si>
  <si>
    <t>I enlighet med ramavtalet sker tilldelning av kontrakt utifrån tilldelningsgrunden: Ekonomiskt mest fördelaktiga utifrån bästa förhållande mellan pris och kvalitet</t>
  </si>
  <si>
    <t xml:space="preserve">Ange nedan utvärderingsmodell som kommer att tillämpas för att utse vinnande avropssvar. 
</t>
  </si>
  <si>
    <t>Ange ev leveranstid/er för varor/tjänster</t>
  </si>
  <si>
    <t>Välj Vara/Tjanst</t>
  </si>
  <si>
    <t>Delområde 1/Vara/Tjanst 22</t>
  </si>
  <si>
    <t>Delområde 2/Vara/Tjanst 22</t>
  </si>
  <si>
    <t>Delområde 3/Vara/Tjanst 22</t>
  </si>
  <si>
    <t>Delområde 4/Vara/Tjanst 22</t>
  </si>
  <si>
    <t>Delområde 5/Vara/Tjanst 22</t>
  </si>
  <si>
    <t>Delområde 6/Vara/Tjanst 22</t>
  </si>
  <si>
    <t>Delområde 1/Vara/Tjanst 23</t>
  </si>
  <si>
    <t>Delområde 2/Vara/Tjanst 23</t>
  </si>
  <si>
    <t>Delområde 3/Vara/Tjanst 23</t>
  </si>
  <si>
    <t>Delområde 4/Vara/Tjanst 23</t>
  </si>
  <si>
    <t>Delområde 5/Vara/Tjanst 23</t>
  </si>
  <si>
    <t>Delområde 6/Vara/Tjanst 23</t>
  </si>
  <si>
    <t>Delområde 1/Vara/Tjanst 24</t>
  </si>
  <si>
    <t>Delområde 2/Vara/Tjanst 24</t>
  </si>
  <si>
    <t>Delområde 3/Vara/Tjanst 24</t>
  </si>
  <si>
    <t>Delområde 4/Vara/Tjanst 24</t>
  </si>
  <si>
    <t>Delområde 5/Vara/Tjanst 24</t>
  </si>
  <si>
    <t>Delområde 6/Vara/Tjanst 24</t>
  </si>
  <si>
    <t>Delområde 1/Vara/Tjanst 25</t>
  </si>
  <si>
    <t>Delområde 2/Vara/Tjanst 25</t>
  </si>
  <si>
    <t>Delområde 3/Vara/Tjanst 25</t>
  </si>
  <si>
    <t>Delområde 4/Vara/Tjanst 25</t>
  </si>
  <si>
    <t>Delområde 5/Vara/Tjanst 25</t>
  </si>
  <si>
    <t>Delområde 6/Vara/Tjanst 25</t>
  </si>
  <si>
    <t>Delområde 1/Vara/Tjanst 1/Krav1</t>
  </si>
  <si>
    <t>Delområde 1/Vara/Tjanst 2/Krav1</t>
  </si>
  <si>
    <t>Delområde 1/Vara/Tjanst 3/Krav1</t>
  </si>
  <si>
    <t>Delområde 1/Vara/Tjanst 4/Krav1</t>
  </si>
  <si>
    <t>Delområde 1/Vara/Tjanst 5/Krav1</t>
  </si>
  <si>
    <t>Delområde 1/Vara/Tjanst 6/Krav1</t>
  </si>
  <si>
    <t>Delområde 1/Vara/Tjanst 7/Krav1</t>
  </si>
  <si>
    <t>Delområde 1/Vara/Tjanst 8/Krav1</t>
  </si>
  <si>
    <t>Delområde 1/Vara/Tjanst 9/Krav1</t>
  </si>
  <si>
    <t>Delområde 1/Vara/Tjanst 10/Krav1</t>
  </si>
  <si>
    <t>Delområde 1/Vara/Tjanst 11/Krav1</t>
  </si>
  <si>
    <t>Delområde 1/Vara/Tjanst 12/Krav1</t>
  </si>
  <si>
    <t>Delområde 1/Vara/Tjanst 13/Krav1</t>
  </si>
  <si>
    <t>Delområde 1/Vara/Tjanst 14/Krav1</t>
  </si>
  <si>
    <t>Delområde 1/Vara/Tjanst 15/Krav1</t>
  </si>
  <si>
    <t>Delområde 1/Vara/Tjanst 16/Krav1</t>
  </si>
  <si>
    <t>Delområde 1/Vara/Tjanst 17/Krav1</t>
  </si>
  <si>
    <t>Delområde 1/Vara/Tjanst 18/Krav1</t>
  </si>
  <si>
    <t>Delområde 1/Vara/Tjanst 19/Krav1</t>
  </si>
  <si>
    <t>Delområde 1/Vara/Tjanst 20/Krav1</t>
  </si>
  <si>
    <t>Delområde 1/Vara/Tjanst 21/Krav1</t>
  </si>
  <si>
    <t>Delområde 1/Vara/Tjanst 22/Krav1</t>
  </si>
  <si>
    <t>Delområde 1/Vara/Tjanst 23/Krav1</t>
  </si>
  <si>
    <t>Delområde 1/Vara/Tjanst 24/Krav1</t>
  </si>
  <si>
    <t>Delområde 1/Vara/Tjanst 25/Krav1</t>
  </si>
  <si>
    <t>Delområde 1/Vara/Tjanst 1/Krav2</t>
  </si>
  <si>
    <t>Delområde 1/Vara/Tjanst 2/Krav2</t>
  </si>
  <si>
    <t>Delområde 1/Vara/Tjanst 3/Krav2</t>
  </si>
  <si>
    <t>Delområde 1/Vara/Tjanst 4/Krav2</t>
  </si>
  <si>
    <t>Delområde 1/Vara/Tjanst 5/Krav2</t>
  </si>
  <si>
    <t>Delområde 1/Vara/Tjanst 6/Krav2</t>
  </si>
  <si>
    <t>Delområde 1/Vara/Tjanst 7/Krav2</t>
  </si>
  <si>
    <t>Delområde 1/Vara/Tjanst 8/Krav2</t>
  </si>
  <si>
    <t>Delområde 1/Vara/Tjanst 9/Krav2</t>
  </si>
  <si>
    <t>Delområde 1/Vara/Tjanst 10/Krav2</t>
  </si>
  <si>
    <t>Delområde 1/Vara/Tjanst 11/Krav2</t>
  </si>
  <si>
    <t>Delområde 1/Vara/Tjanst 12/Krav2</t>
  </si>
  <si>
    <t>Delområde 1/Vara/Tjanst 13/Krav2</t>
  </si>
  <si>
    <t>Delområde 1/Vara/Tjanst 14/Krav2</t>
  </si>
  <si>
    <t>Delområde 1/Vara/Tjanst 15/Krav2</t>
  </si>
  <si>
    <t>Delområde 1/Vara/Tjanst 16/Krav2</t>
  </si>
  <si>
    <t>Delområde 1/Vara/Tjanst 17/Krav2</t>
  </si>
  <si>
    <t>Delområde 1/Vara/Tjanst 18/Krav2</t>
  </si>
  <si>
    <t>Delområde 1/Vara/Tjanst 19/Krav2</t>
  </si>
  <si>
    <t>Delområde 1/Vara/Tjanst 20/Krav2</t>
  </si>
  <si>
    <t>Delområde 1/Vara/Tjanst 21/Krav2</t>
  </si>
  <si>
    <t>Delområde 1/Vara/Tjanst 22/Krav2</t>
  </si>
  <si>
    <t>Delområde 1/Vara/Tjanst 23/Krav2</t>
  </si>
  <si>
    <t>Delområde 1/Vara/Tjanst 24/Krav2</t>
  </si>
  <si>
    <t>Delområde 1/Vara/Tjanst 25/Krav2</t>
  </si>
  <si>
    <t>Delområde 1/Vara/Tjanst 1/Krav3</t>
  </si>
  <si>
    <t>Delområde 1/Vara/Tjanst 2/Krav3</t>
  </si>
  <si>
    <t>Delområde 1/Vara/Tjanst 3/Krav3</t>
  </si>
  <si>
    <t>Delområde 1/Vara/Tjanst 4/Krav3</t>
  </si>
  <si>
    <t>Delområde 1/Vara/Tjanst 5/Krav3</t>
  </si>
  <si>
    <t>Delområde 1/Vara/Tjanst 6/Krav3</t>
  </si>
  <si>
    <t>Delområde 1/Vara/Tjanst 7/Krav3</t>
  </si>
  <si>
    <t>Delområde 1/Vara/Tjanst 8/Krav3</t>
  </si>
  <si>
    <t>Delområde 1/Vara/Tjanst 9/Krav3</t>
  </si>
  <si>
    <t>Delområde 1/Vara/Tjanst 10/Krav3</t>
  </si>
  <si>
    <t>Delområde 1/Vara/Tjanst 11/Krav3</t>
  </si>
  <si>
    <t>Delområde 1/Vara/Tjanst 12/Krav3</t>
  </si>
  <si>
    <t>Delområde 1/Vara/Tjanst 13/Krav3</t>
  </si>
  <si>
    <t>Delområde 1/Vara/Tjanst 14/Krav3</t>
  </si>
  <si>
    <t>Delområde 1/Vara/Tjanst 15/Krav3</t>
  </si>
  <si>
    <t>Delområde 1/Vara/Tjanst 16/Krav3</t>
  </si>
  <si>
    <t>Delområde 1/Vara/Tjanst 17/Krav3</t>
  </si>
  <si>
    <t>Delområde 1/Vara/Tjanst 18/Krav3</t>
  </si>
  <si>
    <t>Delområde 1/Vara/Tjanst 19/Krav3</t>
  </si>
  <si>
    <t>Delområde 1/Vara/Tjanst 20/Krav3</t>
  </si>
  <si>
    <t>Delområde 1/Vara/Tjanst 21/Krav3</t>
  </si>
  <si>
    <t>Delområde 1/Vara/Tjanst 22/Krav3</t>
  </si>
  <si>
    <t>Delområde 1/Vara/Tjanst 23/Krav3</t>
  </si>
  <si>
    <t>Delområde 1/Vara/Tjanst 24/Krav3</t>
  </si>
  <si>
    <t>Delområde 1/Vara/Tjanst 25/Krav3</t>
  </si>
  <si>
    <t>Delområde 1/Vara/Tjanst 1/Krav4</t>
  </si>
  <si>
    <t>Delområde 1/Vara/Tjanst 2/Krav4</t>
  </si>
  <si>
    <t>Delområde 1/Vara/Tjanst 3/Krav4</t>
  </si>
  <si>
    <t>Delområde 1/Vara/Tjanst 4/Krav4</t>
  </si>
  <si>
    <t>Delområde 1/Vara/Tjanst 5/Krav4</t>
  </si>
  <si>
    <t>Delområde 1/Vara/Tjanst 6/Krav4</t>
  </si>
  <si>
    <t>Delområde 1/Vara/Tjanst 7/Krav4</t>
  </si>
  <si>
    <t>Delområde 1/Vara/Tjanst 8/Krav4</t>
  </si>
  <si>
    <t>Delområde 1/Vara/Tjanst 9/Krav4</t>
  </si>
  <si>
    <t>Delområde 1/Vara/Tjanst 10/Krav4</t>
  </si>
  <si>
    <t>Delområde 1/Vara/Tjanst 11/Krav4</t>
  </si>
  <si>
    <t>Delområde 1/Vara/Tjanst 12/Krav4</t>
  </si>
  <si>
    <t>Delområde 1/Vara/Tjanst 13/Krav4</t>
  </si>
  <si>
    <t>Delområde 1/Vara/Tjanst 14/Krav4</t>
  </si>
  <si>
    <t>Delområde 1/Vara/Tjanst 15/Krav4</t>
  </si>
  <si>
    <t>Delområde 1/Vara/Tjanst 16/Krav4</t>
  </si>
  <si>
    <t>Delområde 1/Vara/Tjanst 17/Krav4</t>
  </si>
  <si>
    <t>Delområde 1/Vara/Tjanst 18/Krav4</t>
  </si>
  <si>
    <t>Delområde 1/Vara/Tjanst 19/Krav4</t>
  </si>
  <si>
    <t>Delområde 1/Vara/Tjanst 20/Krav4</t>
  </si>
  <si>
    <t>Delområde 1/Vara/Tjanst 21/Krav4</t>
  </si>
  <si>
    <t>Delområde 1/Vara/Tjanst 22/Krav4</t>
  </si>
  <si>
    <t>Delområde 1/Vara/Tjanst 23/Krav4</t>
  </si>
  <si>
    <t>Delområde 1/Vara/Tjanst 24/Krav4</t>
  </si>
  <si>
    <t>Delområde 1/Vara/Tjanst 25/Krav4</t>
  </si>
  <si>
    <t>Delområde 1/Vara/Tjanst 1/Krav5</t>
  </si>
  <si>
    <t>Delområde 1/Vara/Tjanst 2/Krav5</t>
  </si>
  <si>
    <t>Delområde 1/Vara/Tjanst 3/Krav5</t>
  </si>
  <si>
    <t>Delområde 1/Vara/Tjanst 4/Krav5</t>
  </si>
  <si>
    <t>Delområde 1/Vara/Tjanst 5/Krav5</t>
  </si>
  <si>
    <t>Delområde 1/Vara/Tjanst 6/Krav5</t>
  </si>
  <si>
    <t>Delområde 1/Vara/Tjanst 7/Krav5</t>
  </si>
  <si>
    <t>Delområde 1/Vara/Tjanst 8/Krav5</t>
  </si>
  <si>
    <t>Delområde 1/Vara/Tjanst 9/Krav5</t>
  </si>
  <si>
    <t>Delområde 1/Vara/Tjanst 10/Krav5</t>
  </si>
  <si>
    <t>Delområde 1/Vara/Tjanst 11/Krav5</t>
  </si>
  <si>
    <t>Delområde 1/Vara/Tjanst 12/Krav5</t>
  </si>
  <si>
    <t>Delområde 1/Vara/Tjanst 13/Krav5</t>
  </si>
  <si>
    <t>Delområde 1/Vara/Tjanst 14/Krav5</t>
  </si>
  <si>
    <t>Delområde 1/Vara/Tjanst 15/Krav5</t>
  </si>
  <si>
    <t>Delområde 1/Vara/Tjanst 16/Krav5</t>
  </si>
  <si>
    <t>Delområde 1/Vara/Tjanst 17/Krav5</t>
  </si>
  <si>
    <t>Delområde 1/Vara/Tjanst 18/Krav5</t>
  </si>
  <si>
    <t>Delområde 1/Vara/Tjanst 19/Krav5</t>
  </si>
  <si>
    <t>Delområde 1/Vara/Tjanst 20/Krav5</t>
  </si>
  <si>
    <t>Delområde 1/Vara/Tjanst 21/Krav5</t>
  </si>
  <si>
    <t>Delområde 1/Vara/Tjanst 22/Krav5</t>
  </si>
  <si>
    <t>Delområde 1/Vara/Tjanst 23/Krav5</t>
  </si>
  <si>
    <t>Delområde 1/Vara/Tjanst 24/Krav5</t>
  </si>
  <si>
    <t>Delområde 1/Vara/Tjanst 25/Krav5</t>
  </si>
  <si>
    <t>Delområde 1/Vara/Tjanst 1/Krav6</t>
  </si>
  <si>
    <t>Delområde 1/Vara/Tjanst 2/Krav6</t>
  </si>
  <si>
    <t>Delområde 1/Vara/Tjanst 3/Krav6</t>
  </si>
  <si>
    <t>Delområde 1/Vara/Tjanst 4/Krav6</t>
  </si>
  <si>
    <t>Delområde 1/Vara/Tjanst 5/Krav6</t>
  </si>
  <si>
    <t>Delområde 1/Vara/Tjanst 6/Krav6</t>
  </si>
  <si>
    <t>Delområde 1/Vara/Tjanst 7/Krav6</t>
  </si>
  <si>
    <t>Delområde 1/Vara/Tjanst 8/Krav6</t>
  </si>
  <si>
    <t>Delområde 1/Vara/Tjanst 9/Krav6</t>
  </si>
  <si>
    <t>Delområde 1/Vara/Tjanst 10/Krav6</t>
  </si>
  <si>
    <t>Delområde 1/Vara/Tjanst 11/Krav6</t>
  </si>
  <si>
    <t>Delområde 1/Vara/Tjanst 12/Krav6</t>
  </si>
  <si>
    <t>Delområde 1/Vara/Tjanst 13/Krav6</t>
  </si>
  <si>
    <t>Delområde 1/Vara/Tjanst 14/Krav6</t>
  </si>
  <si>
    <t>Delområde 1/Vara/Tjanst 15/Krav6</t>
  </si>
  <si>
    <t>Delområde 1/Vara/Tjanst 16/Krav6</t>
  </si>
  <si>
    <t>Delområde 1/Vara/Tjanst 17/Krav6</t>
  </si>
  <si>
    <t>Delområde 1/Vara/Tjanst 18/Krav6</t>
  </si>
  <si>
    <t>Delområde 1/Vara/Tjanst 19/Krav6</t>
  </si>
  <si>
    <t>Delområde 1/Vara/Tjanst 20/Krav6</t>
  </si>
  <si>
    <t>Delområde 1/Vara/Tjanst 21/Krav6</t>
  </si>
  <si>
    <t>Delområde 1/Vara/Tjanst 22/Krav6</t>
  </si>
  <si>
    <t>Delområde 1/Vara/Tjanst 23/Krav6</t>
  </si>
  <si>
    <t>Delområde 1/Vara/Tjanst 24/Krav6</t>
  </si>
  <si>
    <t>Delområde 1/Vara/Tjanst 25/Krav6</t>
  </si>
  <si>
    <t>Delområde 1/Vara/Tjanst 1/Krav7</t>
  </si>
  <si>
    <t>Delområde 1/Vara/Tjanst 2/Krav7</t>
  </si>
  <si>
    <t>Delområde 1/Vara/Tjanst 3/Krav7</t>
  </si>
  <si>
    <t>Delområde 1/Vara/Tjanst 4/Krav7</t>
  </si>
  <si>
    <t>Delområde 1/Vara/Tjanst 5/Krav7</t>
  </si>
  <si>
    <t>Delområde 1/Vara/Tjanst 6/Krav7</t>
  </si>
  <si>
    <t>Delområde 1/Vara/Tjanst 7/Krav7</t>
  </si>
  <si>
    <t>Delområde 1/Vara/Tjanst 8/Krav7</t>
  </si>
  <si>
    <t>Delområde 1/Vara/Tjanst 9/Krav7</t>
  </si>
  <si>
    <t>Delområde 1/Vara/Tjanst 10/Krav7</t>
  </si>
  <si>
    <t>Delområde 1/Vara/Tjanst 11/Krav7</t>
  </si>
  <si>
    <t>Delområde 1/Vara/Tjanst 12/Krav7</t>
  </si>
  <si>
    <t>Delområde 1/Vara/Tjanst 13/Krav7</t>
  </si>
  <si>
    <t>Delområde 1/Vara/Tjanst 14/Krav7</t>
  </si>
  <si>
    <t>Delområde 1/Vara/Tjanst 15/Krav7</t>
  </si>
  <si>
    <t>Delområde 1/Vara/Tjanst 16/Krav7</t>
  </si>
  <si>
    <t>Delområde 1/Vara/Tjanst 17/Krav7</t>
  </si>
  <si>
    <t>Delområde 1/Vara/Tjanst 18/Krav7</t>
  </si>
  <si>
    <t>Delområde 1/Vara/Tjanst 19/Krav7</t>
  </si>
  <si>
    <t>Delområde 1/Vara/Tjanst 20/Krav7</t>
  </si>
  <si>
    <t>Delområde 1/Vara/Tjanst 21/Krav7</t>
  </si>
  <si>
    <t>Delområde 1/Vara/Tjanst 22/Krav7</t>
  </si>
  <si>
    <t>Delområde 1/Vara/Tjanst 23/Krav7</t>
  </si>
  <si>
    <t>Delområde 1/Vara/Tjanst 24/Krav7</t>
  </si>
  <si>
    <t>Delområde 1/Vara/Tjanst 25/Krav7</t>
  </si>
  <si>
    <t>Delområde 1/Vara/Tjanst 1/Krav8</t>
  </si>
  <si>
    <t>Delområde 1/Vara/Tjanst 2/Krav8</t>
  </si>
  <si>
    <t>Delområde 1/Vara/Tjanst 3/Krav8</t>
  </si>
  <si>
    <t>Delområde 1/Vara/Tjanst 4/Krav8</t>
  </si>
  <si>
    <t>Delområde 1/Vara/Tjanst 5/Krav8</t>
  </si>
  <si>
    <t>Delområde 1/Vara/Tjanst 6/Krav8</t>
  </si>
  <si>
    <t>Delområde 1/Vara/Tjanst 7/Krav8</t>
  </si>
  <si>
    <t>Delområde 1/Vara/Tjanst 8/Krav8</t>
  </si>
  <si>
    <t>Delområde 1/Vara/Tjanst 9/Krav8</t>
  </si>
  <si>
    <t>Delområde 1/Vara/Tjanst 10/Krav8</t>
  </si>
  <si>
    <t>Delområde 1/Vara/Tjanst 11/Krav8</t>
  </si>
  <si>
    <t>Delområde 1/Vara/Tjanst 12/Krav8</t>
  </si>
  <si>
    <t>Delområde 1/Vara/Tjanst 13/Krav8</t>
  </si>
  <si>
    <t>Delområde 1/Vara/Tjanst 14/Krav8</t>
  </si>
  <si>
    <t>Delområde 1/Vara/Tjanst 15/Krav8</t>
  </si>
  <si>
    <t>Delområde 1/Vara/Tjanst 16/Krav8</t>
  </si>
  <si>
    <t>Delområde 1/Vara/Tjanst 17/Krav8</t>
  </si>
  <si>
    <t>Delområde 1/Vara/Tjanst 18/Krav8</t>
  </si>
  <si>
    <t>Delområde 1/Vara/Tjanst 19/Krav8</t>
  </si>
  <si>
    <t>Delområde 1/Vara/Tjanst 20/Krav8</t>
  </si>
  <si>
    <t>Delområde 1/Vara/Tjanst 21/Krav8</t>
  </si>
  <si>
    <t>Delområde 1/Vara/Tjanst 22/Krav8</t>
  </si>
  <si>
    <t>Delområde 1/Vara/Tjanst 23/Krav8</t>
  </si>
  <si>
    <t>Delområde 1/Vara/Tjanst 24/Krav8</t>
  </si>
  <si>
    <t>Delområde 1/Vara/Tjanst 25/Krav8</t>
  </si>
  <si>
    <t>Delområde 1/Vara/Tjanst 1/Krav9</t>
  </si>
  <si>
    <t>Delområde 1/Vara/Tjanst 2/Krav9</t>
  </si>
  <si>
    <t>Delområde 1/Vara/Tjanst 3/Krav9</t>
  </si>
  <si>
    <t>Delområde 1/Vara/Tjanst 4/Krav9</t>
  </si>
  <si>
    <t>Delområde 1/Vara/Tjanst 5/Krav9</t>
  </si>
  <si>
    <t>Delområde 1/Vara/Tjanst 6/Krav9</t>
  </si>
  <si>
    <t>Delområde 1/Vara/Tjanst 7/Krav9</t>
  </si>
  <si>
    <t>Delområde 1/Vara/Tjanst 8/Krav9</t>
  </si>
  <si>
    <t>Delområde 1/Vara/Tjanst 9/Krav9</t>
  </si>
  <si>
    <t>Delområde 1/Vara/Tjanst 10/Krav9</t>
  </si>
  <si>
    <t>Delområde 1/Vara/Tjanst 11/Krav9</t>
  </si>
  <si>
    <t>Delområde 1/Vara/Tjanst 12/Krav9</t>
  </si>
  <si>
    <t>Delområde 1/Vara/Tjanst 13/Krav9</t>
  </si>
  <si>
    <t>Delområde 1/Vara/Tjanst 14/Krav9</t>
  </si>
  <si>
    <t>Delområde 1/Vara/Tjanst 15/Krav9</t>
  </si>
  <si>
    <t>Delområde 1/Vara/Tjanst 16/Krav9</t>
  </si>
  <si>
    <t>Delområde 1/Vara/Tjanst 17/Krav9</t>
  </si>
  <si>
    <t>Delområde 1/Vara/Tjanst 18/Krav9</t>
  </si>
  <si>
    <t>Delområde 1/Vara/Tjanst 19/Krav9</t>
  </si>
  <si>
    <t>Delområde 1/Vara/Tjanst 20/Krav9</t>
  </si>
  <si>
    <t>Delområde 1/Vara/Tjanst 21/Krav9</t>
  </si>
  <si>
    <t>Delområde 1/Vara/Tjanst 22/Krav9</t>
  </si>
  <si>
    <t>Delområde 1/Vara/Tjanst 23/Krav9</t>
  </si>
  <si>
    <t>Delområde 1/Vara/Tjanst 24/Krav9</t>
  </si>
  <si>
    <t>Delområde 1/Vara/Tjanst 25/Krav9</t>
  </si>
  <si>
    <t>Vara/Tjanster</t>
  </si>
  <si>
    <t>Sista dag för att ställa frågor</t>
  </si>
  <si>
    <t>Sista dag för 
svar på frågor</t>
  </si>
  <si>
    <t>Kontraktets giltighetstid (t.o.m. datum)</t>
  </si>
  <si>
    <t>Förlängningsoption
(t.o.m. datum)</t>
  </si>
  <si>
    <t>T.ex. säkerhetsskyddsavtal, personuppgiftsbiträdesavtal, sekretessavtal, servicenivåavtal. (alternativt enl separat bilaga) 
Observera att det måste framgå av ramavtalet att krav kan ställas på sådana avtal.</t>
  </si>
  <si>
    <t xml:space="preserve">Leverantören har lämnat begärda prisuppgifter som gäller för offererade varor och tjänster enligt ställda krav samt accepterar i övrigt kraven i avropsförfrågan och är införstådd med att samtliga lämnade uppgifter i avropssvaret är bindande
</t>
  </si>
  <si>
    <t>Ja</t>
  </si>
  <si>
    <t>ValBilaga</t>
  </si>
  <si>
    <t>Om Nej, motivering</t>
  </si>
  <si>
    <t xml:space="preserve">Avrop med förnyad konkurrensutsättning
Kammarkollegiets diarienr. </t>
  </si>
  <si>
    <t>Uppgift om underleverantörer (i förekommande fall)</t>
  </si>
  <si>
    <t xml:space="preserve">Redogör för vilka underleverantör/er inkl. org. nr. som kommer att medverka till fullgörandet av kontraktet samt vilka delar underleverantörerna fullgör. 
Med Underleverantör avses en juridisk eller fysisk person som Ramavtalsleverantören anlitar för att fullgöra hela eller delar av det åtagande som följer av Ramavtalet och Kontrakt. 
</t>
  </si>
  <si>
    <t>Avropsblankett</t>
  </si>
  <si>
    <t>När det gula fältet är ifyllt sker en automatisk poängberäkning. Lägst inkomna pris divideras med det aktuella avropssvarets pris, multipliceras med 100 och därefter med angiven viktning. Poängsumman för uppfyllda bör-krav divideras med max poäng för uppfyllda bör-krav, multipliceras med 100 och därefter med angiven viktning. En slutlig poängsumma för detta avropssvar kommer att framgå av fältet längst ned. Denna slutliga poängsumma ska jämföras med övriga inkomna avropssvar och ligger till grund för tilldelningsbeslutet.</t>
  </si>
  <si>
    <t>Beskrivning av hur leverantören uppfyller kravet eller referera till bilaga.</t>
  </si>
  <si>
    <t>Uppfylls kravet?
Ja/Nej</t>
  </si>
  <si>
    <t>Avtalsspärr efter tilldelningsbeslut</t>
  </si>
  <si>
    <t>Avtalsspärr kommer att iakttas?</t>
  </si>
  <si>
    <t>Ja/Nej</t>
  </si>
  <si>
    <r>
      <rPr>
        <b/>
        <sz val="12"/>
        <rFont val="Arial"/>
        <family val="2"/>
      </rPr>
      <t>Orter</t>
    </r>
    <r>
      <rPr>
        <sz val="12"/>
        <rFont val="Arial"/>
        <family val="2"/>
      </rPr>
      <t xml:space="preserve">
Välj orter 
i det gulmarkerade cellerna</t>
    </r>
  </si>
  <si>
    <t>Välj orter:</t>
  </si>
  <si>
    <t>Avonova Hälsa AB</t>
  </si>
  <si>
    <t>Feelgood Företagshälsovård AB</t>
  </si>
  <si>
    <t>Antal leverantörer på orten</t>
  </si>
  <si>
    <t>Antal</t>
  </si>
  <si>
    <t>Finns på orter av de valda</t>
  </si>
  <si>
    <t>Finns på antal orter</t>
  </si>
  <si>
    <t>Alingsås</t>
  </si>
  <si>
    <t>X</t>
  </si>
  <si>
    <t>Aneby</t>
  </si>
  <si>
    <t>Arboga</t>
  </si>
  <si>
    <t>Arvidsjaur</t>
  </si>
  <si>
    <t>Arvika</t>
  </si>
  <si>
    <t>Askersund</t>
  </si>
  <si>
    <t>Avesta</t>
  </si>
  <si>
    <t>Bengtsfors</t>
  </si>
  <si>
    <t>Boden</t>
  </si>
  <si>
    <t>Bollnäs</t>
  </si>
  <si>
    <t>Borlänge</t>
  </si>
  <si>
    <t>Borås</t>
  </si>
  <si>
    <t>Bromölla</t>
  </si>
  <si>
    <t>Charlottenberg</t>
  </si>
  <si>
    <t>Domsjö</t>
  </si>
  <si>
    <t>Dorotea</t>
  </si>
  <si>
    <t>Ed</t>
  </si>
  <si>
    <t>Edsbyn</t>
  </si>
  <si>
    <t>Eksjö</t>
  </si>
  <si>
    <t>Emmaboda</t>
  </si>
  <si>
    <t>Enköping</t>
  </si>
  <si>
    <t>Eskilstuna</t>
  </si>
  <si>
    <t>Eslöv</t>
  </si>
  <si>
    <t>Fagersta</t>
  </si>
  <si>
    <t>Falkenberg</t>
  </si>
  <si>
    <t>Falköping</t>
  </si>
  <si>
    <t>Falun</t>
  </si>
  <si>
    <t>Filipstad</t>
  </si>
  <si>
    <t>Finspång</t>
  </si>
  <si>
    <t>Flen</t>
  </si>
  <si>
    <t>Gullspång</t>
  </si>
  <si>
    <t>Gällivare</t>
  </si>
  <si>
    <t>Gävle</t>
  </si>
  <si>
    <t>Göteborg</t>
  </si>
  <si>
    <t>Götene</t>
  </si>
  <si>
    <t>Habo</t>
  </si>
  <si>
    <t>Hagfors</t>
  </si>
  <si>
    <t>Hallsberg</t>
  </si>
  <si>
    <t>Halmstad</t>
  </si>
  <si>
    <t>Haparanda</t>
  </si>
  <si>
    <t>Hedemora</t>
  </si>
  <si>
    <t>Helsingborg</t>
  </si>
  <si>
    <t>Herrljunga</t>
  </si>
  <si>
    <t>Hjo</t>
  </si>
  <si>
    <t>Hofors</t>
  </si>
  <si>
    <t>Huddinge</t>
  </si>
  <si>
    <t>Hudiksvall</t>
  </si>
  <si>
    <t>Hultsfred</t>
  </si>
  <si>
    <t>Husum</t>
  </si>
  <si>
    <t>Hyltebruk</t>
  </si>
  <si>
    <t>Hällefors</t>
  </si>
  <si>
    <t>Härnösand</t>
  </si>
  <si>
    <t>Hässleholm</t>
  </si>
  <si>
    <t>Hörby</t>
  </si>
  <si>
    <t>Johanneshov</t>
  </si>
  <si>
    <t>Jokkmokk</t>
  </si>
  <si>
    <t>Järfälla</t>
  </si>
  <si>
    <t>Jönköping</t>
  </si>
  <si>
    <t>Kalix</t>
  </si>
  <si>
    <t>Kalmar</t>
  </si>
  <si>
    <t>Karlsborg</t>
  </si>
  <si>
    <t>Karlshamn</t>
  </si>
  <si>
    <t>Karlskoga</t>
  </si>
  <si>
    <t>Karlskrona</t>
  </si>
  <si>
    <t>Katrineholm</t>
  </si>
  <si>
    <t>Kil</t>
  </si>
  <si>
    <t>Kiruna</t>
  </si>
  <si>
    <t>Kista</t>
  </si>
  <si>
    <t>Klippan</t>
  </si>
  <si>
    <t>Kramfors</t>
  </si>
  <si>
    <t>Kristianstad</t>
  </si>
  <si>
    <t>Kristinehamn</t>
  </si>
  <si>
    <t>Kungsbacka</t>
  </si>
  <si>
    <t>Kungsör</t>
  </si>
  <si>
    <t>Kungälv</t>
  </si>
  <si>
    <t>Kävlinge</t>
  </si>
  <si>
    <t>Köping</t>
  </si>
  <si>
    <t>Landskrona</t>
  </si>
  <si>
    <t>Leksand</t>
  </si>
  <si>
    <t>Lessebo</t>
  </si>
  <si>
    <t>Lidköping</t>
  </si>
  <si>
    <t>Lilla Edet</t>
  </si>
  <si>
    <t>Linköping</t>
  </si>
  <si>
    <t>Ljungby</t>
  </si>
  <si>
    <t>Ljusdal</t>
  </si>
  <si>
    <t>Ludvika</t>
  </si>
  <si>
    <t>Luleå</t>
  </si>
  <si>
    <t>Lund</t>
  </si>
  <si>
    <t>Lycksele</t>
  </si>
  <si>
    <t>Lysekil</t>
  </si>
  <si>
    <t>Malmö</t>
  </si>
  <si>
    <t>Malung</t>
  </si>
  <si>
    <t>Mariestad</t>
  </si>
  <si>
    <t>Mellerud</t>
  </si>
  <si>
    <t>Mjölby</t>
  </si>
  <si>
    <t>Mora</t>
  </si>
  <si>
    <t>Motala</t>
  </si>
  <si>
    <t>Munkfors</t>
  </si>
  <si>
    <t>Mölndal</t>
  </si>
  <si>
    <t>Mönsterås</t>
  </si>
  <si>
    <t>Nordmaling</t>
  </si>
  <si>
    <t>Norrköping</t>
  </si>
  <si>
    <t>Norrtälje</t>
  </si>
  <si>
    <t>Nybro</t>
  </si>
  <si>
    <t>Nyköping</t>
  </si>
  <si>
    <t>Nässjö</t>
  </si>
  <si>
    <t>Olofström</t>
  </si>
  <si>
    <t>Osby</t>
  </si>
  <si>
    <t>Oskarshamn</t>
  </si>
  <si>
    <t>Perstorp</t>
  </si>
  <si>
    <t>Piteå</t>
  </si>
  <si>
    <t>Ronneby</t>
  </si>
  <si>
    <t>Rundvik</t>
  </si>
  <si>
    <t>Sala</t>
  </si>
  <si>
    <t>Sandviken</t>
  </si>
  <si>
    <t>Simrishamn</t>
  </si>
  <si>
    <t>Sjöbo</t>
  </si>
  <si>
    <t>Skara</t>
  </si>
  <si>
    <t>Skellefteå</t>
  </si>
  <si>
    <t>Skene</t>
  </si>
  <si>
    <t>Skutskär</t>
  </si>
  <si>
    <t>Skövde</t>
  </si>
  <si>
    <t>Sollefteå</t>
  </si>
  <si>
    <t>Sollentuna</t>
  </si>
  <si>
    <t>Solna</t>
  </si>
  <si>
    <t>Sorsele</t>
  </si>
  <si>
    <t>Stenungsund</t>
  </si>
  <si>
    <t>Stockholm</t>
  </si>
  <si>
    <t>Storuman</t>
  </si>
  <si>
    <t>Strängnäs</t>
  </si>
  <si>
    <t>Strömsund</t>
  </si>
  <si>
    <t>Sundsvall</t>
  </si>
  <si>
    <t>Sunne</t>
  </si>
  <si>
    <t>Sveg</t>
  </si>
  <si>
    <t>Säffle</t>
  </si>
  <si>
    <t>Söderhamn</t>
  </si>
  <si>
    <t>Södertälje</t>
  </si>
  <si>
    <t>Sölvesborg</t>
  </si>
  <si>
    <t>Tanumshede</t>
  </si>
  <si>
    <t>Tibro</t>
  </si>
  <si>
    <t>Tidaholm</t>
  </si>
  <si>
    <t>Tierp</t>
  </si>
  <si>
    <t>Timrå</t>
  </si>
  <si>
    <t>Tingsryd</t>
  </si>
  <si>
    <t>Tomelilla</t>
  </si>
  <si>
    <t>Torsby</t>
  </si>
  <si>
    <t>Tranemo</t>
  </si>
  <si>
    <t>Transtrand</t>
  </si>
  <si>
    <t>Tranås</t>
  </si>
  <si>
    <t>Trelleborg</t>
  </si>
  <si>
    <t>Trollhättan</t>
  </si>
  <si>
    <t>Täby</t>
  </si>
  <si>
    <t>Töreboda</t>
  </si>
  <si>
    <t>Uddevalla</t>
  </si>
  <si>
    <t>Ulricehamn</t>
  </si>
  <si>
    <t>Umeå</t>
  </si>
  <si>
    <t>Uppsala</t>
  </si>
  <si>
    <t>Valdemarsvik</t>
  </si>
  <si>
    <t>Vansbro</t>
  </si>
  <si>
    <t>Vara</t>
  </si>
  <si>
    <t>Varberg</t>
  </si>
  <si>
    <t>Vetlanda</t>
  </si>
  <si>
    <t>Vimmerby</t>
  </si>
  <si>
    <t>Vindeln</t>
  </si>
  <si>
    <t>Visby</t>
  </si>
  <si>
    <t>Vänersborg</t>
  </si>
  <si>
    <t>Vännäs</t>
  </si>
  <si>
    <t>Värnamo</t>
  </si>
  <si>
    <t>Västervik</t>
  </si>
  <si>
    <t>Västerås</t>
  </si>
  <si>
    <t>Växjö</t>
  </si>
  <si>
    <t>Ystad</t>
  </si>
  <si>
    <t>Åmål</t>
  </si>
  <si>
    <t>Ånge</t>
  </si>
  <si>
    <t>Årjäng</t>
  </si>
  <si>
    <t>Åseda</t>
  </si>
  <si>
    <t>Åsele</t>
  </si>
  <si>
    <t>Älmhult</t>
  </si>
  <si>
    <t>Ängelholm</t>
  </si>
  <si>
    <t>Örebro</t>
  </si>
  <si>
    <t>Örnsköldsvik</t>
  </si>
  <si>
    <t>Österbymo</t>
  </si>
  <si>
    <t>Östersund</t>
  </si>
  <si>
    <t>Östhammar</t>
  </si>
  <si>
    <t>Attundahälsan Företagshälsovård AB</t>
  </si>
  <si>
    <t>Bankeryd</t>
  </si>
  <si>
    <t>Bergsjö</t>
  </si>
  <si>
    <t>Hallstahammar</t>
  </si>
  <si>
    <t>Huskvarna</t>
  </si>
  <si>
    <t>Kisa</t>
  </si>
  <si>
    <t>Kristinedal</t>
  </si>
  <si>
    <t>Kungshamn</t>
  </si>
  <si>
    <t>Kvänum</t>
  </si>
  <si>
    <t>Nora</t>
  </si>
  <si>
    <t>Oxelösund</t>
  </si>
  <si>
    <t>Pajala</t>
  </si>
  <si>
    <t>Skillingaryd</t>
  </si>
  <si>
    <t>Skoghall</t>
  </si>
  <si>
    <t>Skärblacka</t>
  </si>
  <si>
    <t>Svenljunga</t>
  </si>
  <si>
    <t>Tannefors</t>
  </si>
  <si>
    <t>Torslanda</t>
  </si>
  <si>
    <t>Torsvik</t>
  </si>
  <si>
    <t>Vallda</t>
  </si>
  <si>
    <t>Villhelmina</t>
  </si>
  <si>
    <t>Vårgårda</t>
  </si>
  <si>
    <t>Västra Frölunda</t>
  </si>
  <si>
    <t>Åhus</t>
  </si>
  <si>
    <t>Åkersberga</t>
  </si>
  <si>
    <t>Företagsläkare</t>
  </si>
  <si>
    <t>Legitimerad läkare</t>
  </si>
  <si>
    <t>Företagssköterska</t>
  </si>
  <si>
    <t>Legitimerad sjuksköterska</t>
  </si>
  <si>
    <t>Beteendevetare</t>
  </si>
  <si>
    <t>Legitimerad psykolog</t>
  </si>
  <si>
    <t>Arbetsmiljöingenjör</t>
  </si>
  <si>
    <t>Ergonom</t>
  </si>
  <si>
    <t>Organisations konsult</t>
  </si>
  <si>
    <t>Hälsopedagog</t>
  </si>
  <si>
    <t>Totalt Pris</t>
  </si>
  <si>
    <r>
      <t xml:space="preserve">Pris SEK/tim, ska anges för respektive kompetens.
</t>
    </r>
    <r>
      <rPr>
        <b/>
        <sz val="8"/>
        <rFont val="Arial"/>
        <family val="2"/>
      </rPr>
      <t>Obs! ramavtalets takpris får ej överskridas</t>
    </r>
  </si>
  <si>
    <t xml:space="preserve">Subtotal: </t>
  </si>
  <si>
    <t>Enhet</t>
  </si>
  <si>
    <t>Kompetens</t>
  </si>
  <si>
    <t>Grupp</t>
  </si>
  <si>
    <t>Personer</t>
  </si>
  <si>
    <t>TblEnheter</t>
  </si>
  <si>
    <t>TblPlats</t>
  </si>
  <si>
    <t>Hos avropsberättigad</t>
  </si>
  <si>
    <t>Hos leverantör</t>
  </si>
  <si>
    <t>Vid behov specificera tjänster, annan information eller hänvisa till bilaga.</t>
  </si>
  <si>
    <t>Tjänsten omfattar minst nedan:</t>
  </si>
  <si>
    <t>Pris/enhet</t>
  </si>
  <si>
    <t>Individ</t>
  </si>
  <si>
    <t>Annan adekvat kompetens</t>
  </si>
  <si>
    <t>Information / syfte
Avropsberättigad ska specificera vilken annan adekvat kompetens som ska utföra tjänsten om detta är aktuellt.</t>
  </si>
  <si>
    <t>Organisation</t>
  </si>
  <si>
    <t>Volym/Antal</t>
  </si>
  <si>
    <t>Pris/tim</t>
  </si>
  <si>
    <t>Information / syfte</t>
  </si>
  <si>
    <t>Tjänsten ska utföras av ergonom och/eller arbetsmiljöingenjör.</t>
  </si>
  <si>
    <t>Tjänsten omfattar:</t>
  </si>
  <si>
    <t>Avropsberättigad specificerar nedan vad hälsoundersökningen ska innehålla.</t>
  </si>
  <si>
    <t>Leverantören ska minst kunna erbjuda:</t>
  </si>
  <si>
    <t>Fysioterapeut.</t>
  </si>
  <si>
    <t>Förslag Priskorg</t>
  </si>
  <si>
    <t>Instruktion:</t>
  </si>
  <si>
    <t>Förklaringar:</t>
  </si>
  <si>
    <t>Timpriset avser påbörjad timme. 1 timme = 60 min</t>
  </si>
  <si>
    <t>TblEnheter2</t>
  </si>
  <si>
    <t xml:space="preserve">Summa priskorg: </t>
  </si>
  <si>
    <t xml:space="preserve">Summa priskorg övriga tjänster: </t>
  </si>
  <si>
    <t>Tjänsterna nedan bedöms efterfrågas endast i en begränsad omfattning.
Därför ska tjänsterna tillhandahållas först i samband med att dessa efterfrågas av avropsberättigad vid avrop eller under kontraktets giltighetstid.
Avropsberättigad ska ge anbudsgivaren en skälig tid för att tillhandahålla tjänsterna.
Avropsberättigad definierar sitt behov av tjänsten.
Ramavtalsleverantören ska även tillhandahålla separat statistik för dessa tjänster.</t>
  </si>
  <si>
    <t>Tjänsten kan omfatta:</t>
  </si>
  <si>
    <t>• Tillgänglighet per telefon 24 timmar per dygn årets alla dagar.
• Erbjuda alternativa tider och former för tillgänglighet vid behov.
• Erbjuda krisstöd på plats vid behov.
• Anpassning till avropsberättigads krisorganisation.
• Samverkan med övriga leverantörer av företagshälsa, som den avropsberättigade eventuellt anlitar.
• Möjlighet till akut hjälp per telefon 24 timmar per dygn årets alla dagar.
• Möjlighet till personligt möte med lämplig kompetens.
• Statistik och uppföljning enligt överenskommelse med avropsberättigad.</t>
  </si>
  <si>
    <t>Typ</t>
  </si>
  <si>
    <r>
      <t>Volym/Antal</t>
    </r>
    <r>
      <rPr>
        <vertAlign val="superscript"/>
        <sz val="8.9499999999999993"/>
        <rFont val="Arial"/>
        <family val="2"/>
      </rPr>
      <t>2</t>
    </r>
  </si>
  <si>
    <t>Timkostnad helgfri vardag, 8:00 - 16:30</t>
  </si>
  <si>
    <t>Timkostnad helgfri kväll 16:30 - 8:00</t>
  </si>
  <si>
    <r>
      <t>Timkostnad helg</t>
    </r>
    <r>
      <rPr>
        <vertAlign val="superscript"/>
        <sz val="11.2"/>
        <rFont val="Arial"/>
        <family val="2"/>
      </rPr>
      <t>1</t>
    </r>
    <r>
      <rPr>
        <sz val="10"/>
        <rFont val="Arial"/>
        <family val="2"/>
      </rPr>
      <t xml:space="preserve"> och "röda dagar"</t>
    </r>
  </si>
  <si>
    <t xml:space="preserve">1. Helg ovan avser även julafton, nyårsafton, påskafton och midsommarafton.
2. Avropande organisation anger antal anställda resp uppskattade antal timmar.
</t>
  </si>
  <si>
    <t>Totalt samtliga övriga tjänster:</t>
  </si>
  <si>
    <t>Steg 2 - Specifikation av varor/tjänster</t>
  </si>
  <si>
    <t>2.1 Proaktiva Tjänster</t>
  </si>
  <si>
    <t>Tjänst</t>
  </si>
  <si>
    <t>Summa</t>
  </si>
  <si>
    <t>Övrig tjänst</t>
  </si>
  <si>
    <t>Utvärderingskriterie</t>
  </si>
  <si>
    <t>1. Pris</t>
  </si>
  <si>
    <t>2. Tillgänglighet</t>
  </si>
  <si>
    <t>3. Statistik</t>
  </si>
  <si>
    <t xml:space="preserve">Spec enligt upphandlingen
</t>
  </si>
  <si>
    <t xml:space="preserve">Precisera börkravet i fritext eller hänvisa till bilaga
</t>
  </si>
  <si>
    <t>Spec enligt upphandlingen</t>
  </si>
  <si>
    <t>Priser för specificerade tjänster (utöver ovan angivna timmar/kompetens)</t>
  </si>
  <si>
    <t>Färgade celler i avropsmallen har följande betydelse:</t>
  </si>
  <si>
    <t>Fylls i av 
Avropsberättigad</t>
  </si>
  <si>
    <t>Fylls i av
Leverantör</t>
  </si>
  <si>
    <t>Uvärderas</t>
  </si>
  <si>
    <t>Ska ej fyllas i</t>
  </si>
  <si>
    <t>TblMålgrupp3</t>
  </si>
  <si>
    <t>TblMålgrupp1</t>
  </si>
  <si>
    <t>TblMålgrupp2</t>
  </si>
  <si>
    <t>TblMålgrupp4</t>
  </si>
  <si>
    <t>Dipl. massör</t>
  </si>
  <si>
    <t>Ergonom/fysioterapeut</t>
  </si>
  <si>
    <t>Leg. naprapat</t>
  </si>
  <si>
    <t>Leg. kiropraktor</t>
  </si>
  <si>
    <t>Dietist</t>
  </si>
  <si>
    <t>Legitimerad sjukgymnast</t>
  </si>
  <si>
    <t>Administratör</t>
  </si>
  <si>
    <t>TblHälsoTest5211</t>
  </si>
  <si>
    <t>TblKompetensAlla</t>
  </si>
  <si>
    <t>TblHälsoTest5214</t>
  </si>
  <si>
    <t>TblArbMiljSAM5311</t>
  </si>
  <si>
    <t>TblErgGenomg5323</t>
  </si>
  <si>
    <t>TblHälsoUndLiten5331</t>
  </si>
  <si>
    <t>TblBesökÖvr5335</t>
  </si>
  <si>
    <t>TblVaccination5341</t>
  </si>
  <si>
    <t>TblSamtalsstödFörebyggande5351</t>
  </si>
  <si>
    <t>TblStödGrupper5352</t>
  </si>
  <si>
    <t>TblStödGrupperKriser5353</t>
  </si>
  <si>
    <t>TblUtbSemArbMilj5361</t>
  </si>
  <si>
    <t>TblArbFörBed5411</t>
  </si>
  <si>
    <t>TblUtredStödMissbruk5412</t>
  </si>
  <si>
    <t>TblTelefonråd551</t>
  </si>
  <si>
    <t>TblArbanpassn</t>
  </si>
  <si>
    <t>TblBesökAllm5334</t>
  </si>
  <si>
    <t>TblErgonomikomp</t>
  </si>
  <si>
    <t>Organisationskonsult</t>
  </si>
  <si>
    <t>6. Åtgärdsförslag</t>
  </si>
  <si>
    <r>
      <t xml:space="preserve">Syftet med avsnittet nedan är göra det möjligt att ange specifika behov av tjänster och/eller att konkurrensutsätta dessa tjänster. Tjänsterna utvärderas tillsammans med uppskattade timvolymer per kompetens ovan.
Samtliga tjänster (2.1, 2.2 och 2.3) nedan ingår i avropet såvida inte annat anges. Tjänsterna behöver inte specificeras utan kan anges som uppskattade timmar ovan (om ej annat anges).
</t>
    </r>
    <r>
      <rPr>
        <b/>
        <sz val="9"/>
        <rFont val="Arial"/>
        <family val="2"/>
      </rPr>
      <t xml:space="preserve">Notera att hälsoundersökning och hälsotest inte omfattas av några takpriser. Det är därför en fördel att avropsberättigad fyller i tänkta volymer för dessa tjänster i syfte att undvika höga priser. Dessa tjänster prissätts lämpligast per person eller per grupp (givet att myndigheten specificerar hur många personer som ingår i en grupp)
</t>
    </r>
    <r>
      <rPr>
        <sz val="9"/>
        <rFont val="Arial"/>
        <family val="2"/>
      </rPr>
      <t xml:space="preserve">
 Om fliken fylls i kommer priserna att summeras i Totalpriset för priskorgerna i flik 1, tillsammans med de ifyllda beloppen i flik 2.1 Priskorg övriga tjänster.
</t>
    </r>
  </si>
  <si>
    <t>Företagshälsa</t>
  </si>
  <si>
    <t>- Beskrivning på vilket sätt företagshälsans insatser kan minska korttidssjukfrånvaron.
- Beskrivning på vilket sätt arbetsanpassning och rehabiliterande åtgärder kan utformas för att nå uppsatta mål.
- Beskrivning på vilket sätt proaktiva åtgärder kan utformas för att nå uppsatta mål.
- Beskrivning över på vilket sätt insatser kan utformas för att nå uppsatta mål avseende den organisatoriska och sociala arbetsmiljön.
- Beskrivning på vilket sätt åtgärder kan genomföras vid en
organisationsförändring.</t>
  </si>
  <si>
    <t>Avropsberättigad anger förutsättningarna för utförandet av tjänsten baserat på verksamhetens behov, t.ex. antal anställda, vilka typer av verksamhet som bedrivs, organisationens uppbyggnad m.m. Det är viktigt att göra en marknadsanalys inför avrop för att få förståelse för marknaden och tjänsten.</t>
  </si>
  <si>
    <t xml:space="preserve">Precisera skakravet i fritext eller hänvisa till bilaga
</t>
  </si>
  <si>
    <t>Kontraktets giltighetstid (fr.o.m. datum)</t>
  </si>
  <si>
    <t>Förlängningsoption
(fr.o.m. datum)</t>
  </si>
  <si>
    <t>TblSamordning</t>
  </si>
  <si>
    <t>Rehaabiliteringskoordinator</t>
  </si>
  <si>
    <r>
      <t xml:space="preserve">Summa
</t>
    </r>
    <r>
      <rPr>
        <sz val="10"/>
        <rFont val="Arial"/>
        <family val="2"/>
      </rPr>
      <t>(Vägs in i totalen på rad 83)</t>
    </r>
  </si>
  <si>
    <t>Samordning</t>
  </si>
  <si>
    <t>Information / syfte
Avropsberättigad ska specificera innehållet i denna tjänst samt vilken annan adekvat kompetens som ska utföra tjänsten om detta är aktuellt.</t>
  </si>
  <si>
    <t>Avropsberättigads beskrivning av ytterligare krav på vad som ska omfattas av tjänsten (vid behov).</t>
  </si>
  <si>
    <t>Här anger man ev ytterligare behov än de minimikrav som anges ovan:
Avropsberättigads beskrivning av ytterligare krav på vad som ska omfattas av tjänsten (vid behov).</t>
  </si>
  <si>
    <t>Beskrivning av samordningen</t>
  </si>
  <si>
    <t>Prissättning av samordning</t>
  </si>
  <si>
    <t>Administrativa villkor</t>
  </si>
  <si>
    <t>Nej</t>
  </si>
  <si>
    <t>TblJaNej</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</si>
  <si>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</si>
  <si>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</si>
  <si>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Falck Sverige AB</t>
  </si>
  <si>
    <t>23.3-3053-2023</t>
  </si>
  <si>
    <t>Rehabiliteringskoordinator/rehabiliterssamordnare</t>
  </si>
  <si>
    <t>MRO-läkare - ansvarar för kvalitetssäkring av drogtestning i arbetslivet</t>
  </si>
  <si>
    <t>Vaccination: TBE</t>
  </si>
  <si>
    <t>Vaccination: Hepatit A+B</t>
  </si>
  <si>
    <r>
      <t xml:space="preserve">Pris SEK/enhet, ska anges för respektive vara.
</t>
    </r>
    <r>
      <rPr>
        <b/>
        <sz val="8"/>
        <rFont val="Arial"/>
        <family val="2"/>
      </rPr>
      <t>Obs! ramavtalets takpris får ej överskridas</t>
    </r>
  </si>
  <si>
    <t>Om Avropsberättigad efter Avrop erhåller fler Ramavtalsleverantörer ska Ramavtalsleverantörerna om Avropsberättigad så anger samarbeta inom ramen för utförandet av Tjänsterna. Avropsberättigad kan välja att ange att någon av dessa Ramavtalsleverantörer ska hantera samordningen av de olika Ramavtalsleverantörerna i enlighet med överenskommelse mellan parterna.</t>
  </si>
  <si>
    <r>
      <t xml:space="preserve">• Nulägesbeskrivning vid behov;
• Målformulering vid behov;
• Metoder och aktiviteter för att bidra till en hälsosam arbetsplats;
• Återrapportering och uppföljning enligt överenskommelse med avropsberättigad.
</t>
    </r>
    <r>
      <rPr>
        <b/>
        <sz val="10"/>
        <rFont val="Arial"/>
        <family val="2"/>
      </rPr>
      <t>Kompetens: Tjänsten ska utföras av hälsopedagog och/eller organisationskonsult.</t>
    </r>
  </si>
  <si>
    <r>
      <t xml:space="preserve">• Besök av ergonom på arbetsplatsen;
• Individuell bedömning avseende arbetsteknik, arbetsställning, utrustning, belysning, arbete vid bildskärm samt arbetsanpassade hjälpmedel etc;
• Rådgivning till individen;
• Skriftlig rekommendation om åtgärder till chefen och/eller vid behov även kopia till individen;
• Eventuell uppföljning enligt överenskommelse med avropsberättigad.
</t>
    </r>
    <r>
      <rPr>
        <b/>
        <sz val="10"/>
        <rFont val="Arial"/>
        <family val="2"/>
      </rPr>
      <t xml:space="preserve">
Kompetens: Tjänsten ska utföras av ergonom.</t>
    </r>
  </si>
  <si>
    <r>
      <t xml:space="preserve">• Besök av ergonom på arbetsplatsen;
• Stöd i arbetet med att ta fram uppdragsbeskrivning;
• Undersökning av arbetsteknik, arbetsställningar, utrustning, belysning, arbete vid bildskärm, arbetsanpassade hjälpmedel samt arbetsorganisation;
• Riskbedömning av belastningsergonomin baserad på arbetsmiljöns utformning (enl. t.ex. Arbetsmiljöverkets checklista);
• Skriftliga rekommendationer om åtgärder;
• Eventuellt stöd vid genomförande av åtgärder;
• Eventuell uppföljning enligt överenskommelse med avropsberättigad.
</t>
    </r>
    <r>
      <rPr>
        <b/>
        <sz val="10"/>
        <rFont val="Arial"/>
        <family val="2"/>
      </rPr>
      <t>Kompetens: Tjänsten ska utföras av ergonom.</t>
    </r>
  </si>
  <si>
    <r>
      <t xml:space="preserve">• Stöd i arbete med att ta fram uppdragsbeskrivningar;
• Undersökning av arbetsteknik, arbetsställningar, utrustning, hjälpmedel samt arbetsorganisation;
• Skriftlig rapport med åtgärdsförslag till avropsberättigad;
• Stöd vid genomförande av åtgärder;
• Uppföljning enligt överenskommelse med avropsberättigad.
</t>
    </r>
    <r>
      <rPr>
        <b/>
        <sz val="10"/>
        <rFont val="Arial"/>
        <family val="2"/>
      </rPr>
      <t>Kompetens: Tjänsten ska utföras av ergonom.</t>
    </r>
  </si>
  <si>
    <r>
      <t xml:space="preserve">• Definition av problembild med en tydlig uppdragsbeskrivning;
• Stöd till individen/gruppen i samråd med avropsberättigad;
• Avstämning och uppföljning enligt överenskommelse med avropsberättigad.
</t>
    </r>
    <r>
      <rPr>
        <b/>
        <sz val="10"/>
        <rFont val="Arial"/>
        <family val="2"/>
      </rPr>
      <t xml:space="preserve">
Kompetens: Tjänsten ska utföras av psykolog eller beteendevetare.</t>
    </r>
  </si>
  <si>
    <r>
      <t xml:space="preserve">• Avstämning med chef kring problembild och vad chef önskar se för effekt av stödet;
• Stresshantering;
• Avstämning och uppföljning enligt överenskommelse med avropsberättigad.
</t>
    </r>
    <r>
      <rPr>
        <b/>
        <sz val="10"/>
        <rFont val="Arial"/>
        <family val="2"/>
      </rPr>
      <t xml:space="preserve">
Kompetens: Tjänsten ska utföras av psykolog eller beteendevetare.</t>
    </r>
  </si>
  <si>
    <r>
      <t xml:space="preserve">• Klargörande/tydliggörande samtal kring kränkande särbehandling;
• Stöd och råd vid misstanke om kränkande särbehandling;
• Kvalificerad utredning om kränkande särbehandling har skett;
• Stöd vid genomförande av åtgärder inom ramen för en utredning;
• Stödsamtal;
• Stöd till chefer och ledningsgrupper;
• Uppföljning i samråd med avropsberättigad.
</t>
    </r>
    <r>
      <rPr>
        <b/>
        <sz val="10"/>
        <rFont val="Arial"/>
        <family val="2"/>
      </rPr>
      <t xml:space="preserve">
Kompetens: Tjänsten ska utföras av kompetenser med stor erfarenhet av utredningar av kränkande särbehandling och nyttjar evidensbaserade metoder dock minst av psykolog eller beteendevetare. Den som genomför en utredning bör ha tillräcklig kompetens, möjlighet att agera opartiskt och ha de berördas förtroende.</t>
    </r>
  </si>
  <si>
    <r>
      <t xml:space="preserve">• Avstämning med chef kring problembild och vad chef önskar se för effekt av stödet;
• Stöd i form av samtal;
• Avstämning och uppföljning enligt överenskommelse med avropsberättigad.
</t>
    </r>
    <r>
      <rPr>
        <b/>
        <sz val="10"/>
        <rFont val="Arial"/>
        <family val="2"/>
      </rPr>
      <t>Kompetens: Tjänsten ska utföras av beteendevetare eller psykolog.</t>
    </r>
  </si>
  <si>
    <r>
      <t xml:space="preserve">• Avstämning med chef kring problembild och vad chef önskar se för effekt av stödet;
• Stöd till medarbetare;
• Stöd till arbetsgivaren;
• Samordningsansvar av rehabiliteringsaktiviteter;
• Stöd i framtagande av skriftlig rehabiliteringsplan.
</t>
    </r>
    <r>
      <rPr>
        <b/>
        <sz val="10"/>
        <rFont val="Arial"/>
        <family val="2"/>
      </rPr>
      <t>Kompetens: Tjänsten ska utföras av företagsläkare, företagssköterska, psykolog, fysioterapeut eller rehabiliteringskoordinator.</t>
    </r>
  </si>
  <si>
    <r>
      <t xml:space="preserve">• Tydligt formulerat syfte med den teambaserade utredningen;
• Uppstartsmöte med arbetstagaren och arbetsgivaren;
• Utökad bedömning av specifika delkomponenter;
• Bedömning av arbetsförmåga i relation till arbetsuppgifter i reell miljö;
• Arbetsplatsens inverkan på arbetsförmåga;
• Teamsamverkan;
• Muntlig och skriftlig återkoppling till arbetstagare och arbetsgivare med förslag på åtgärder;
• Uppföljning enligt överenskommelse med avropsberättigad.
</t>
    </r>
    <r>
      <rPr>
        <b/>
        <sz val="10"/>
        <rFont val="Arial"/>
        <family val="2"/>
      </rPr>
      <t>Kompetens: Tjänsten ska utföras av kompetenser med mångårig dokumenterad erfarenhet av utredningar av arbetsförmåga och nyttjar evidensbaserade metoder dock minst av företagsläkare, företagssköterska, fysioterapeut, rehabkoordinator/rehabsamordnare, psykolog eller beteendevetare.</t>
    </r>
  </si>
  <si>
    <r>
      <t xml:space="preserve">• Avstämning med chef kring problembild och vad chef önskar se för effekt av stödet;
• Expertkunskap inom risk- och skadligt bruk inom alkohol och droger;
• Chefsrådgivning;
• Kartläggning och utredning av risk- och missbruk;
• Drog - och alkoholtester;
• Uppföljning enligt överenskommelse med avropsberättigad.
</t>
    </r>
    <r>
      <rPr>
        <b/>
        <sz val="10"/>
        <rFont val="Arial"/>
        <family val="2"/>
      </rPr>
      <t>Kompetens: Tjänsten ska utföras av företagsläkare eller företagssköterska med särskild kompetens gällande risk- och skadligt bruk.</t>
    </r>
  </si>
  <si>
    <t>Annan information eller hänvisa till bilaga</t>
  </si>
  <si>
    <t>Steg 2.2 - Styckpriskorg</t>
  </si>
  <si>
    <t>Vaccination: influensa</t>
  </si>
  <si>
    <t>Vaccination: Polio</t>
  </si>
  <si>
    <t>Kvantitet</t>
  </si>
  <si>
    <t>Pris per enhet (SEK)</t>
  </si>
  <si>
    <t>styck</t>
  </si>
  <si>
    <t>Vaccination: Difteri (gäller vaccin Boostrix polio)</t>
  </si>
  <si>
    <t>Abonnemang (pris/år)</t>
  </si>
  <si>
    <r>
      <t xml:space="preserve">• Motiverande samtal om kost, fysisk aktivitet, återhämtning, alkohol, droger, tobak, stress och sömn;
• Handlingsplan med aktiviteter för en god livsstil.
</t>
    </r>
    <r>
      <rPr>
        <b/>
        <sz val="10"/>
        <rFont val="Arial"/>
        <family val="2"/>
      </rPr>
      <t>Kompetens: Tjänsten ska utföras av hälsopedagog företagssköterska och/eller fysioterapeut.</t>
    </r>
  </si>
  <si>
    <t>Önskas digitala tjänster?</t>
  </si>
  <si>
    <t>Beskrivning av önskade digitala tjänster</t>
  </si>
  <si>
    <t>2.2.2 Pris för utbildningar och seminarier</t>
  </si>
  <si>
    <t>Utbildning och seminarier, halvdag</t>
  </si>
  <si>
    <t>Utbildning och seminarier, heldag</t>
  </si>
  <si>
    <t>Extra timme vid beställning av hel-/halv dag utbildning</t>
  </si>
  <si>
    <t>2.2.3 Pris för drog- och alkoholtester</t>
  </si>
  <si>
    <t>1. Drogtest: saliv</t>
  </si>
  <si>
    <t>2. Drogtest: urin</t>
  </si>
  <si>
    <t>3. Alkoholtest: CDT</t>
  </si>
  <si>
    <t>4. Alkoholtest: B-PEth/PEth</t>
  </si>
  <si>
    <t>5. Alkoholtest: utandning</t>
  </si>
  <si>
    <t>Fysioterapeut</t>
  </si>
  <si>
    <t>Steg 2.2 - Sammanställning av priskorg övriga tjänster</t>
  </si>
  <si>
    <r>
      <t xml:space="preserve">• Individuella besök
• Avstämning och uppföljning enligt överenskommelse med avropsberättigad
</t>
    </r>
    <r>
      <rPr>
        <b/>
        <sz val="10"/>
        <rFont val="Arial"/>
        <family val="2"/>
      </rPr>
      <t>Kompetens: Tjänsten ska utföras av företagsläkare, företagssköterska, beteendevetare, psykolog, fysioterapeut eller hälsopedagog.</t>
    </r>
  </si>
  <si>
    <r>
      <t xml:space="preserve">• Avstämning med chef eller HR kring problembild och vad chef/HR önskar se för effekt av stödet;
• Stöd i form av samtal;
• Avstämning och uppföljning enligt överenskommelse med avropsberättigad.
</t>
    </r>
    <r>
      <rPr>
        <b/>
        <sz val="10"/>
        <rFont val="Arial"/>
        <family val="2"/>
      </rPr>
      <t xml:space="preserve">
Kompetens: Tjänsten ska utföras av beteendevetare eller psykolog.</t>
    </r>
  </si>
  <si>
    <r>
      <t xml:space="preserve">• Specifik kompetens att vägleda utifrån ett chefsperspektiv inom områdena arbetsmiljö, hälsa och rehabilitering;
• Avstämning och uppföljning enligt överenskommelse med avropsberättigad.
</t>
    </r>
    <r>
      <rPr>
        <b/>
        <sz val="10"/>
        <rFont val="Arial"/>
        <family val="2"/>
      </rPr>
      <t>Kompetens: Tjänsten ska utföras av psykolog, beteendevetare,  organisationskonsult, företagssköterska, företagsläkare, rehabkoordinator/ rehabsamordnare, hälsopedagog och/eller arbetsmiljöingenjör.</t>
    </r>
  </si>
  <si>
    <r>
      <t xml:space="preserve">• Rådgivning och stöd inom det systematiska arbetsmiljöarbetet, t.ex. med arbetsmiljöpolicy, klimakteriepolicy, rutiner, handlingsplaner och aktiviteter;
• Undersökning av organisatorisk och social arbetsmiljö vid behov;
• Undersökning av fysisk arbetsmiljö vid behov;
• Riskanalys av arbetsmiljön;
• Skriftlig rapport med åtgärdsförslag;
• Uppföljning enligt överenskommelse med avropsberättigad.
</t>
    </r>
    <r>
      <rPr>
        <b/>
        <sz val="10"/>
        <rFont val="Arial"/>
        <family val="2"/>
      </rPr>
      <t>Kompetens: Tjänsten ska utföras av ergonom, arbetsmiljöingenjör eller organisationskonsult.</t>
    </r>
  </si>
  <si>
    <r>
      <t xml:space="preserve">• stöd till chef per telefon, vardagar 8.00-17.00, för att kunna hantera krisen;
• krisstöd genom avlastningssamtal, vardagar 8.00-17.00;
• krisstöd ska kunna ges på plats;
• avlastningssamtal ska erbjudas senast 48 timmar från första kontakt;
• avstämning och uppföljning enligt överenskommelse med avropsberättigad.
</t>
    </r>
    <r>
      <rPr>
        <b/>
        <sz val="10"/>
        <rFont val="Arial"/>
        <family val="2"/>
      </rPr>
      <t xml:space="preserve">
Kompetens: Tjänsten ska utföras av psykolog eller beteendevetare.</t>
    </r>
  </si>
  <si>
    <t>Sammanställning av tider och belopp för kompetenser</t>
  </si>
  <si>
    <t>Antal timmar angivna</t>
  </si>
  <si>
    <t>Leverantörers priser för kompetenser</t>
  </si>
  <si>
    <t>2.2.1 Pris vaccinationer vid smittoexponering i tjänsten</t>
  </si>
  <si>
    <t>I styckepriset ska ingå arbetskostnad, labbkostnad och eventuellt för- och efterarbete. Eventuella omkostnader ska ingå lämnat pris/styck för tjänster</t>
  </si>
  <si>
    <t>Anbudsgivaren ska ange pris för vaccinationer i enlighet med prismatrisen. I styckepriset ska arbetskostnad, vaccinet och eventuellt för- och efterarbete ingå.</t>
  </si>
  <si>
    <r>
      <t xml:space="preserve">Anbudsgivaren ska ange pris för utbildningar och seminarier i enlighet med prismatrisen.
Observera att priset för utbildningar ska innefatta allt material, etc. och gäller både för fysiska eller eventuellt digitala utbildningar om anbudsgivaren kan erbjuda utbildningarna digitalt. Eventuella resekostnader kan tillkomma.
</t>
    </r>
    <r>
      <rPr>
        <b/>
        <sz val="8"/>
        <rFont val="Arial"/>
        <family val="2"/>
      </rPr>
      <t>OBS! Kompetenserna som avses är företagssköterska, legitimerad sjuksköterska, ergonom, legitimerad fysioterapeut och hälsopedagog.</t>
    </r>
  </si>
  <si>
    <r>
      <t xml:space="preserve">• Frågeformulär om kost, alkohol, droger, tobak, fysisk aktivitet, återhämtning, stress, sömn och upplevelse av egen hälsa;
• Blodtryck, längd, vikt, midjemått och konditionstest;
• Personligt främjande samtal med återkoppling av resultat på individnivå och dialog om individuell handlingsplan;
• Återkoppling av resultat på gruppnivå med möjlighet att visa resultat på nivåer som avdelning, yrke, kön och ålder. Rapporten ska kunna vara ett underlag för arbetsgivarens strategiska hälsoarbete och därmed även innehålla en handlingsplan med förslag på aktiviteter;
• Uppföljning av handlingsplan för individ och grupp inom tre (3) månader.
</t>
    </r>
    <r>
      <rPr>
        <b/>
        <sz val="10"/>
        <rFont val="Arial"/>
        <family val="2"/>
      </rPr>
      <t>Kompetens: Tjänsten ska utföras av hälsopedagog och/eller företagssköterska.</t>
    </r>
  </si>
  <si>
    <r>
      <t xml:space="preserve">• Frågeformulär utifrån hälsa och arbetsmiljö;
• Livsstilsprover, kolesterolvärde, glukos (blodsocker) samt Hb (blodvärde) och blodtryck;
• Återkoppling till individ med rekommendationer om åtgärder;
• Återkoppling av resultat på gruppnivå med möjlighet att visa resultat på nivåer som avdelning, yrke, kön och ålder. Rapporten ska kunna vara ett underlag för arbetsgivarens strategiska förebyggande hälso- och arbetsmiljöarbete och därmed även innehålla en handlingsplan med förslag på efterföljande aktiviteter.
Kammarkollegiet vill betona att innehållet i hälsoundersökningen är fastställt. Efterfrågas annat innehåll finns möjlighet att nyttja tjänsten valfri hälsoundersökning.
</t>
    </r>
    <r>
      <rPr>
        <b/>
        <sz val="10"/>
        <rFont val="Arial"/>
        <family val="2"/>
      </rPr>
      <t>Kompetens: Tjänsten ska utföras av företagssköterska.</t>
    </r>
  </si>
  <si>
    <r>
      <t xml:space="preserve">Denna hälsoundersökning möjliggör för avropsberättigad att själv, utifrån aktuellt behov, välja vad som ska ingå i den aktuella undersökningen. Avropsberättigad kommer därför att specificera vad hälsoundersökningen ska innehålla.
</t>
    </r>
    <r>
      <rPr>
        <b/>
        <sz val="10"/>
        <rFont val="Arial"/>
        <family val="2"/>
      </rPr>
      <t>Kompetens: Tjänsten ska utföras av företagssköterska och vid behov av företagsläkare.</t>
    </r>
  </si>
  <si>
    <t>Steg 2.2 - Övriga tjänster</t>
  </si>
  <si>
    <t>2.2.1 Tillhandahållande av övriga tjänster</t>
  </si>
  <si>
    <t>2.2.1.1 24-timmars krisstöd</t>
  </si>
  <si>
    <t>Förstadagsintyg, utredning</t>
  </si>
  <si>
    <t>Förstadagsintyg, besök</t>
  </si>
  <si>
    <r>
      <t xml:space="preserve">• Samtliga kontroller (inkl. arbets-EKG) enligt AFS 2019:3 och/eller andra förordningar
• Utfärdande av tjänstbarhetsintyg om så krävs
• Återkoppling till arbetsgivare och arbetstagare enligt Arbetsmiljöverkets ”Vägledning för den som utför medicinska kontroller” Reviderad 2021-12-20.
</t>
    </r>
    <r>
      <rPr>
        <b/>
        <sz val="10"/>
        <rFont val="Arial"/>
        <family val="2"/>
      </rPr>
      <t>Kompetens: Tjänsten ska utföras av företagsläkare och/eller företagssköterska med särskild behörighet och enligt krav i gällande regelverk.</t>
    </r>
  </si>
  <si>
    <t>• Summerat anbudspris (exempelvis lägst offererat pris vid Avropsförfrågan)
• Pris för enstaka tjänster, övriga tjänster eller övriga kompetenser</t>
  </si>
  <si>
    <t>• Lättförståeliga rapporter (i önskat format så som Excel, ppt etc.)
• Innehåll i statistikrapporteringen
 • Återrapportering
• Redovisningsperioder
• Kundportal med möjlighet för Avropsberättigad att själv ta del av statistik</t>
  </si>
  <si>
    <t>4. Kompetens och/eller erfarenhet</t>
  </si>
  <si>
    <t>Vid Avrop kan Avropsberättigad precisera kraven på kompetenser, kvalitet och tjänster exempelvis:
• Case och referenser
• Erfarenhet
• CV på specifika kompetenser
• Språk
• Godkänd anordnare av arbetsplatsinriktat rehabiliteringsstöd</t>
  </si>
  <si>
    <t>5. Digitala tjänster</t>
  </si>
  <si>
    <r>
      <t xml:space="preserve">• Närhet till allmänna kommunikationsmedel
• Placering, mottagningens adress
• Vara placerad inom ett geografiskt avstånd som göra det möjligt att nå företagshälsan med allmänna transportmedel inom en viss tid
• Anpassade öppettider för telefonrådgivning och bokning som är andra än kravställda öppettider helgfri måndag till fredag 08.00-17.00 (inklusive lunchtimmen)
</t>
    </r>
    <r>
      <rPr>
        <b/>
        <sz val="8"/>
        <rFont val="Arial"/>
        <family val="2"/>
      </rPr>
      <t>2.1 Tillgänglighetsanpassning</t>
    </r>
    <r>
      <rPr>
        <sz val="8"/>
        <rFont val="Arial"/>
        <family val="2"/>
      </rPr>
      <t xml:space="preserve">
Vid Avrop kan krav, kriterier och villkor komma att ställas på tillgänglighet, till exempel avseende mottagningarnas fysiska eller digitala tillgänglighet.
• Reserverad parkeringsplats för personer med funktionsnedsättning
• Av- och påstigningsplats inom 25 meter från huvudentrén där taxi och färdtjänst kan stanna.
• Tillgänglig gångväg från parkering till huvudentré
• Ramp/hiss vid eventuell trappa framför entréer
• Dörrars passagemått
• Osv.</t>
    </r>
  </si>
  <si>
    <r>
      <t xml:space="preserve">Med Digitala tjänster avses arbetsmiljö- och hälsotjänster som erbjuds digitalt via digitala plattformar så som webbportaler och appar och som till viss del kompletterar fysiska hälsotjänster. Pris för digitala tjänster: I enlighet med gällande bilaga Priser för prissatta tjänster och kompetenser.
</t>
    </r>
    <r>
      <rPr>
        <b/>
        <sz val="8"/>
        <rFont val="Arial"/>
        <family val="2"/>
      </rPr>
      <t>5.1 Typ av efterfrågade digitala tjänster</t>
    </r>
    <r>
      <rPr>
        <sz val="8"/>
        <rFont val="Arial"/>
        <family val="2"/>
      </rPr>
      <t xml:space="preserve">
Exempel på digitala tjänster som kan efterfrågas är Digitala utbildningar och föreläsningar, stödsamtal, ergonombesök/genomgång, rehabiliteringsmöten, Individ besök: Samtliga kompetenser, Möten: Rehab/kartläggningar/avstämningar med en till minst fyra personer, Digitalt KBT: Stress o sömn.
</t>
    </r>
    <r>
      <rPr>
        <b/>
        <sz val="8"/>
        <rFont val="Arial"/>
        <family val="2"/>
      </rPr>
      <t>5.2 Informationssäkerhet</t>
    </r>
    <r>
      <rPr>
        <sz val="8"/>
        <rFont val="Arial"/>
        <family val="2"/>
      </rPr>
      <t xml:space="preserve">
Precisering av krav att följa de föreskrifter och riktlinjer för säkerhet och informationssäkerhet som Avropsberättigad föreskriver.</t>
    </r>
  </si>
  <si>
    <t>Steg 2 - Sammanställning av priskorg - timmar</t>
  </si>
  <si>
    <t>Steg 2.1 - Sammanställning av styckpriskorg - styckpris</t>
  </si>
  <si>
    <t>Summa priskorg inklusive timmar, styck och övriga tjänster:</t>
  </si>
  <si>
    <t>Nedan anges de utvärderingskriterier som kan användas vid avrop om så önskas. Angivna kriterier kan användas som obligatoriska krav (ska-krav) eller som tilldelningskriterier (bör-krav). Nedan angivna kriterier är inte fullständiga, om kraven tillämpas ska avropsberättigad precisera dessa i avropsförfrågan. Gulmarkerade rutor fylls i av avropsberättigad innan avropsförfrågan skickas.
Se dokumentet Avrop och kravkatalog för mer information.</t>
  </si>
  <si>
    <t>Totalt:</t>
  </si>
  <si>
    <r>
      <t xml:space="preserve">• Avstämning med chef kring problembild och vad chef önskar se för effekt av besöket;
• Individuella besök;
• Avstämning och uppföljning enligt överenskommelse med avropsberättigad.
</t>
    </r>
    <r>
      <rPr>
        <b/>
        <sz val="10"/>
        <rFont val="Arial"/>
        <family val="2"/>
      </rPr>
      <t>Kompetens: Tjänsten ska utföras företagsläkare, företagssköterska, beteendevetare, psykolog, fysioterapeut eller rehabkoordinator/rehabsamordnare.</t>
    </r>
  </si>
  <si>
    <r>
      <t xml:space="preserve">• Utfärdande av läkarintyg eller tjänstbarhetsbedömning beroende på tjänst
• Återkoppling till arbetsgivare och arbetstagare enligt regelverk.
• Avropare anger vilket tjänstbarhetsintyg som avses.
Ett läkarintyg som ordnas med eller erbjuds ska inte medföra några kostnader för arbetstagaren.
</t>
    </r>
    <r>
      <rPr>
        <b/>
        <sz val="10"/>
        <rFont val="Arial"/>
        <family val="2"/>
      </rPr>
      <t>Kompetens: Tjänsten ska utföras av företagsläkare och/eller företagssköterska med särskild behörighet och enligt krav i gällande regelverk.</t>
    </r>
  </si>
  <si>
    <t>2.2.1.2 Övriga kompetenser</t>
  </si>
  <si>
    <t xml:space="preserve">Tjänsten kan utföras av övriga kompetenser exempelvis, dipl. massör, leg. naprapat, leg. kiropraktor, flygläkare, arbetsterapeut, beroende terapeut. 
Observera att uppräknade kompetenser endast utgör exempel.
• Ramavtalsleverantör som utför tjänster ska ha god kunskap om hur medarbetare kan påverkas av klimakteriet för att kunna ge rätt råd och undvika sjukskrivningar. 
• Ramavtalsleverantör ska säkerställa att anställda som utför tjänster enligt kontraktet till upphandlande myndighet senast inom 12 månader genomgått en utbildning om våld i nära relationer. 
• 50% av anställda hos Ramavtalsleverantör ska ha genomgått utbildningen inom 6 månader och resten av anställda senast inom 12 månader. </t>
  </si>
  <si>
    <t>Arlanda</t>
  </si>
  <si>
    <t>PE3 Företagshälsa AB</t>
  </si>
  <si>
    <t>Karlstad</t>
  </si>
  <si>
    <t>Tjugonde Företagshälsovård</t>
  </si>
  <si>
    <t>Hälsobolaget i Uddevalla AB</t>
  </si>
  <si>
    <t>Clarahälsan AB</t>
  </si>
  <si>
    <t>HLR med defibrillator enligt HLR-rådet *</t>
  </si>
  <si>
    <t>HLR med defibrillator enligt HLR-rådet och Första hjälpen *</t>
  </si>
  <si>
    <t>Takpris gäller pris/styck SEK exklusive moms. Priset för utbildningar ska innefatta allt material, etc. och gäller både för fysiska eller eventuellt digitala utbildningar om anbudsgivaren kan erbjuda utbildningarna digitalt. Eventuella resekostnader kan tillkomma. Prissättning för heldag, halvdag och tilläggstimmar avser kompetens gällande företagssköterska, legitimerad sjuksköterska, ergonom, legitimerad fysioterapeut och hälsopedagog. Om en utbildning från en annan kompetens önskas av avropsberättigad sker prissättning vid avrop.
*Utbildningen avser 10 personer inkl. material och dockor av modell Mini-Anne (eller motsvarande)</t>
  </si>
  <si>
    <t xml:space="preserve">2.2.4.1 Hälsoundersökning </t>
  </si>
  <si>
    <t>2.1.1 Hälsoprofil inklusive konditionstest (individ och grupp)</t>
  </si>
  <si>
    <t>2.1.3 Hälsofrämjande rådgivning (organisation)</t>
  </si>
  <si>
    <t>2.1.2 Hälsofrämjande rådgivning/coachning (individ)</t>
  </si>
  <si>
    <t>2.1.4 Förebyggande besök( individ)</t>
  </si>
  <si>
    <t>2.1.5 Förebyggande samtalsstöd (individ)</t>
  </si>
  <si>
    <t>2.1.6 Chefsstöd (individ och grupp)</t>
  </si>
  <si>
    <t>2.1.7 Systematiskt arbetsmiljöarbete (SAM)</t>
  </si>
  <si>
    <t>2.1.8 Ergonomisk genomgång av arbetsplats (individ)</t>
  </si>
  <si>
    <t>2.1.9 Ergonomisk genomgång av arbetsplatser (grupp)</t>
  </si>
  <si>
    <t>2.1.10 Ergonomisk genomgång (Organisation)</t>
  </si>
  <si>
    <t xml:space="preserve">2.1.11 Valfri hälsoundersökning </t>
  </si>
  <si>
    <t>2.2 Reaktiva tjänster</t>
  </si>
  <si>
    <t>2.2.1 Konflikthantering (individ och grupp)</t>
  </si>
  <si>
    <t>2.2.2 Krisstöd (individ och grupp)</t>
  </si>
  <si>
    <t>2.2.3 Stresshantering (individ)</t>
  </si>
  <si>
    <t>2.2.4 Kränkande särbehandling (individ och grupp)</t>
  </si>
  <si>
    <t>2.2.5 Rehabiliterande besök (individ)</t>
  </si>
  <si>
    <t>2.2.6 Rehabiliterande samtalsstöd (individ)</t>
  </si>
  <si>
    <t>2.2.7 Arbetsanpassning och rehabilitering (individ och organisation)</t>
  </si>
  <si>
    <t>2.2.9 Utredning och stöd vid risk och skadligt bruk (individ och organisation)</t>
  </si>
  <si>
    <t>Vid behov eller osäkerhet, ange extra timmar som behövs för kompetenser men som inte kan placeras under en specifik tjänst. Fyll i första hand i de fördefinierade tjänsternas fält.</t>
  </si>
  <si>
    <t>Extra tider för kompetenser</t>
  </si>
  <si>
    <t>2.2.4 Hälsofrämjande tjänster</t>
  </si>
  <si>
    <t>2.1.12 Övriga hälsoundersökningar, läkarintyg och tjänstbarhetsintyg</t>
  </si>
  <si>
    <t>2.1.13 Medicinska kontroller i arbetslivet</t>
  </si>
  <si>
    <t>2.2.4.2 Förstadagsintyg – Medicinsk utredning</t>
  </si>
  <si>
    <t>2.2.8 Teambaserad utredning av arbetsförmåga (individ och organisation)</t>
  </si>
  <si>
    <t>Utbildningar och seminarier som ej omfattas av kompetenser i 2.2.2, eller hänvisa till bilaga</t>
  </si>
  <si>
    <t>Övrig information gällande utbildningen/seminariet</t>
  </si>
  <si>
    <r>
      <t xml:space="preserve">• Utredning inför förstadagsintyg hos läkare
• Läkarintyg ska utfärdas i samband med personligt besök hos intygsskrivande kompetens som ska vara företagsläkare.
• Utfärdande av förstadagsintyg sker första vardagen i en sjuklöneperiod efter beslut från arbetsgivaren;
</t>
    </r>
    <r>
      <rPr>
        <b/>
        <sz val="10"/>
        <rFont val="Arial"/>
        <family val="2"/>
      </rPr>
      <t>Kompetens: Tjänsten ska utföras av företagsläkare.</t>
    </r>
  </si>
  <si>
    <t>Iggesund</t>
  </si>
  <si>
    <t>Sundbyberg</t>
  </si>
  <si>
    <t>Marievik</t>
  </si>
  <si>
    <t>Sälen</t>
  </si>
  <si>
    <t>Pris/styck</t>
  </si>
  <si>
    <t>Totalt pris som angetts</t>
  </si>
  <si>
    <r>
      <t xml:space="preserve">Avropsberättigad ska fylla i volymer för de tjänster och kompetenser som de behöver. Angivna uppgifter speglar avropsberättigads uppfattade behov under angiven kontraktsperiod (kontraktsperioden anges i flik 1 Specifikation).
Ramavtalsleverantören fyller i priser per timme/st/grupp osv för de olika kompetenserna, vilka summeras till ett totalpris för priskorgen. </t>
    </r>
    <r>
      <rPr>
        <b/>
        <sz val="10"/>
        <rFont val="Arial"/>
        <family val="2"/>
      </rPr>
      <t>Timpriser</t>
    </r>
    <r>
      <rPr>
        <sz val="10"/>
        <rFont val="Arial"/>
        <family val="2"/>
      </rPr>
      <t xml:space="preserve"> för kompetenserna fylls i längst upp under </t>
    </r>
    <r>
      <rPr>
        <b/>
        <sz val="10"/>
        <rFont val="Arial"/>
        <family val="2"/>
      </rPr>
      <t>Sammanställning av tider och belopp för kopmpetenser</t>
    </r>
    <r>
      <rPr>
        <sz val="10"/>
        <rFont val="Arial"/>
        <family val="2"/>
      </rPr>
      <t xml:space="preserve">, medan </t>
    </r>
    <r>
      <rPr>
        <b/>
        <sz val="10"/>
        <rFont val="Arial"/>
        <family val="2"/>
      </rPr>
      <t>styckpriser</t>
    </r>
    <r>
      <rPr>
        <sz val="10"/>
        <rFont val="Arial"/>
        <family val="2"/>
      </rPr>
      <t xml:space="preserve"> fylls i under </t>
    </r>
    <r>
      <rPr>
        <b/>
        <sz val="10"/>
        <rFont val="Arial"/>
        <family val="2"/>
      </rPr>
      <t>respektive punkt</t>
    </r>
    <r>
      <rPr>
        <sz val="10"/>
        <rFont val="Arial"/>
        <family val="2"/>
      </rPr>
      <t>. Se blåa respektive vita fält. Ifylld avropsblankett ska skickas med till ramavtalsleverantören vid avropsförfrågan. Blå celler fylls i av ramavtalsleverantören och gula celler fylls i av avropsberättigad.
Avropsberättigad ska i sin behovsanalys som skickas med avropsförfrågan ange om de olika tjänsterna ska utföras hos avropsberättigad eller hos företagshälsan.</t>
    </r>
  </si>
  <si>
    <t>Version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</si>
</sst>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0.00\ &quot;kr&quot;;\-#,##0.00\ &quot;kr&quot;"/>
    <numFmt numFmtId="44" formatCode="_-* #,##0.00\ &quot;kr&quot;_-;\-* #,##0.00\ &quot;kr&quot;_-;_-* &quot;-&quot;??\ &quot;kr&quot;_-;_-@_-"/>
    <numFmt numFmtId="164" formatCode="_-* #,##0.00\ _k_r_-;\-* #,##0.00\ _k_r_-;_-* &quot;-&quot;??\ _k_r_-;_-@_-"/>
    <numFmt numFmtId="165" formatCode="_-* #,##0\ _k_r_-;\-* #,##0\ _k_r_-;_-* &quot;-&quot;??\ _k_r_-;_-@_-"/>
    <numFmt numFmtId="166" formatCode="#,##0;\-#,##0;"/>
    <numFmt numFmtId="167" formatCode="0.0"/>
    <numFmt numFmtId="168" formatCode="#,###"/>
    <numFmt numFmtId="169" formatCode="#,##0.00\ &quot;kr&quot;"/>
    <numFmt numFmtId="170" formatCode="#,##0\ &quot;kr&quot;"/>
    <numFmt numFmtId="171" formatCode="#,##0_ ;\-#,##0\ "/>
    <numFmt numFmtId="172" formatCode="#,##0.0_ ;\-#,##0.0\ "/>
    <numFmt numFmtId="173" formatCode=";;;"/>
    <numFmt numFmtId="174" formatCode="#,##0\ &quot;kr&quot;;\-#,##0\ &quot;kr&quot;;"/>
    <numFmt numFmtId="175" formatCode="0_ ;\-0\ "/>
  </numFmts>
  <fonts count="68"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20"/>
      <name val="Arial"/>
      <family val="2"/>
    </font>
    <font>
      <b/>
      <sz val="12"/>
      <color indexed="8"/>
      <name val="Arial"/>
      <family val="2"/>
    </font>
    <font>
      <b/>
      <i/>
      <sz val="12"/>
      <name val="Arial"/>
      <family val="2"/>
    </font>
    <font>
      <sz val="11"/>
      <color indexed="8"/>
      <name val="Arial"/>
      <family val="2"/>
    </font>
    <font>
      <b/>
      <sz val="11"/>
      <color indexed="8"/>
      <name val="Arial"/>
      <family val="2"/>
    </font>
    <font>
      <sz val="10"/>
      <color indexed="8"/>
      <name val="Arial"/>
      <family val="2"/>
    </font>
    <font>
      <b/>
      <i/>
      <sz val="10"/>
      <color indexed="10"/>
      <name val="Arial"/>
      <family val="2"/>
    </font>
    <font>
      <sz val="10"/>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Arial"/>
      <family val="2"/>
    </font>
    <font>
      <sz val="10"/>
      <name val="Century Schoolbook"/>
      <family val="1"/>
    </font>
    <font>
      <sz val="9"/>
      <name val="Arial"/>
      <family val="2"/>
    </font>
    <font>
      <b/>
      <sz val="11"/>
      <name val="Arial"/>
      <family val="2"/>
    </font>
    <font>
      <sz val="18"/>
      <name val="Arial"/>
      <family val="2"/>
    </font>
    <font>
      <sz val="16"/>
      <name val="Arial"/>
      <family val="2"/>
    </font>
    <font>
      <sz val="20"/>
      <name val="Arial"/>
      <family val="2"/>
    </font>
    <font>
      <b/>
      <sz val="8"/>
      <name val="Arial"/>
      <family val="2"/>
    </font>
    <font>
      <sz val="6"/>
      <name val="Arial"/>
      <family val="2"/>
    </font>
    <font>
      <sz val="14"/>
      <name val="Arial"/>
      <family val="2"/>
    </font>
    <font>
      <vertAlign val="superscript"/>
      <sz val="8.9499999999999993"/>
      <name val="Arial"/>
      <family val="2"/>
    </font>
    <font>
      <vertAlign val="superscript"/>
      <sz val="11.2"/>
      <name val="Arial"/>
      <family val="2"/>
    </font>
    <font>
      <b/>
      <sz val="9"/>
      <name val="Arial"/>
      <family val="2"/>
    </font>
    <font>
      <b/>
      <i/>
      <sz val="8"/>
      <name val="Arial"/>
      <family val="2"/>
    </font>
    <font>
      <sz val="7"/>
      <name val="Arial"/>
      <family val="2"/>
    </font>
    <font>
      <b/>
      <sz val="12"/>
      <color rgb="FF000000"/>
      <name val="Arial"/>
      <family val="2"/>
    </font>
    <font>
      <b/>
      <sz val="10"/>
      <color rgb="FF000000"/>
      <name val="Arial"/>
      <family val="2"/>
    </font>
  </fonts>
  <fills count="48">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FF99"/>
      </patternFill>
    </fill>
    <fill>
      <patternFill patternType="solid">
        <fgColor theme="0" tint="-4.9989318521683403E-2"/>
        <bgColor indexed="64"/>
      </patternFill>
    </fill>
    <fill>
      <patternFill patternType="solid">
        <fgColor rgb="FFCCFFFF"/>
        <bgColor rgb="FFFFFF99"/>
      </patternFill>
    </fill>
    <fill>
      <patternFill patternType="solid">
        <fgColor theme="0" tint="-0.34998626667073579"/>
        <bgColor indexed="64"/>
      </patternFill>
    </fill>
  </fills>
  <borders count="111">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rgb="FF969696"/>
      </right>
      <top/>
      <bottom/>
      <diagonal/>
    </border>
    <border>
      <left/>
      <right style="thin">
        <color rgb="FF969696"/>
      </right>
      <top/>
      <bottom style="thin">
        <color indexed="55"/>
      </bottom>
      <diagonal/>
    </border>
    <border>
      <left style="thin">
        <color indexed="55"/>
      </left>
      <right/>
      <top/>
      <bottom/>
      <diagonal/>
    </border>
    <border>
      <left style="thin">
        <color indexed="55"/>
      </left>
      <right style="thin">
        <color indexed="55"/>
      </right>
      <top style="thin">
        <color rgb="FF969696"/>
      </top>
      <bottom style="thin">
        <color rgb="FF969696"/>
      </bottom>
      <diagonal/>
    </border>
    <border>
      <left/>
      <right style="thin">
        <color indexed="55"/>
      </right>
      <top/>
      <bottom/>
      <diagonal/>
    </border>
    <border>
      <left style="thin">
        <color indexed="55"/>
      </left>
      <right style="thin">
        <color rgb="FF969696"/>
      </right>
      <top style="thin">
        <color rgb="FF969696"/>
      </top>
      <bottom style="thin">
        <color rgb="FF96969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auto="1"/>
      </left>
      <right style="thin">
        <color auto="1"/>
      </right>
      <top style="thin">
        <color auto="1"/>
      </top>
      <bottom style="thin">
        <color auto="1"/>
      </bottom>
      <diagonal/>
    </border>
    <border>
      <left/>
      <right style="thin">
        <color indexed="55"/>
      </right>
      <top style="thin">
        <color indexed="55"/>
      </top>
      <bottom style="thin">
        <color indexed="55"/>
      </bottom>
      <diagonal/>
    </border>
  </borders>
  <cellStyleXfs count="51">
    <xf numFmtId="0" fontId="0" fillId="0" borderId="0"/>
    <xf numFmtId="0" fontId="2" fillId="2" borderId="17" applyNumberFormat="0">
      <alignment vertical="top" wrapText="1"/>
      <protection locked="0"/>
    </xf>
    <xf numFmtId="0" fontId="16" fillId="0" borderId="0" applyNumberFormat="0" applyFill="0" applyBorder="0" applyAlignment="0" applyProtection="0"/>
    <xf numFmtId="0" fontId="2" fillId="8" borderId="0" applyNumberFormat="0" applyFont="0" applyBorder="0" applyAlignment="0" applyProtection="0"/>
    <xf numFmtId="0" fontId="2" fillId="11" borderId="0" applyNumberFormat="0" applyFont="0" applyBorder="0" applyAlignment="0" applyProtection="0">
      <alignment vertical="top"/>
    </xf>
    <xf numFmtId="166" fontId="2" fillId="9" borderId="0" applyNumberFormat="0" applyFont="0" applyBorder="0" applyAlignment="0" applyProtection="0"/>
    <xf numFmtId="0" fontId="2" fillId="12" borderId="0" applyNumberFormat="0" applyFont="0" applyBorder="0" applyAlignment="0" applyProtection="0"/>
    <xf numFmtId="0" fontId="2" fillId="0" borderId="18"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29" fillId="0" borderId="0"/>
    <xf numFmtId="0" fontId="2" fillId="0" borderId="18" applyNumberFormat="0" applyFill="0" applyAlignment="0" applyProtection="0"/>
    <xf numFmtId="0" fontId="1" fillId="0" borderId="18" applyNumberFormat="0" applyFill="0" applyAlignment="0" applyProtection="0"/>
    <xf numFmtId="0" fontId="14" fillId="0" borderId="0" applyNumberFormat="0" applyFill="0" applyProtection="0"/>
    <xf numFmtId="44" fontId="5"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3" fillId="19" borderId="55" applyNumberFormat="0" applyAlignment="0" applyProtection="0"/>
    <xf numFmtId="0" fontId="44" fillId="20" borderId="56" applyNumberFormat="0" applyAlignment="0" applyProtection="0"/>
    <xf numFmtId="0" fontId="45" fillId="20" borderId="55" applyNumberFormat="0" applyAlignment="0" applyProtection="0"/>
    <xf numFmtId="0" fontId="46" fillId="0" borderId="57" applyNumberFormat="0" applyFill="0" applyAlignment="0" applyProtection="0"/>
    <xf numFmtId="0" fontId="47" fillId="21" borderId="58" applyNumberFormat="0" applyAlignment="0" applyProtection="0"/>
    <xf numFmtId="0" fontId="48" fillId="0" borderId="0" applyNumberFormat="0" applyFill="0" applyBorder="0" applyAlignment="0" applyProtection="0"/>
    <xf numFmtId="0" fontId="27" fillId="22" borderId="59"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4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9" fillId="41" borderId="0" applyNumberFormat="0" applyBorder="0" applyAlignment="0" applyProtection="0"/>
    <xf numFmtId="164" fontId="51" fillId="0" borderId="0" applyFont="0" applyFill="0" applyBorder="0" applyAlignment="0" applyProtection="0"/>
    <xf numFmtId="0" fontId="2" fillId="0" borderId="0"/>
    <xf numFmtId="0" fontId="54" fillId="6" borderId="0" applyNumberFormat="0" applyFill="0" applyBorder="0" applyAlignment="0" applyProtection="0">
      <alignment vertical="top" wrapText="1"/>
    </xf>
    <xf numFmtId="164" fontId="2" fillId="0" borderId="0" applyFont="0" applyFill="0" applyBorder="0" applyAlignment="0" applyProtection="0"/>
    <xf numFmtId="0" fontId="4" fillId="0" borderId="0" applyNumberFormat="0" applyFill="0" applyBorder="0" applyAlignment="0" applyProtection="0"/>
    <xf numFmtId="0" fontId="3" fillId="6" borderId="0">
      <alignment vertical="top"/>
    </xf>
  </cellStyleXfs>
  <cellXfs count="790">
    <xf numFmtId="0" fontId="0" fillId="0" borderId="0" xfId="0"/>
    <xf numFmtId="0" fontId="2" fillId="0" borderId="0" xfId="0" applyFont="1"/>
    <xf numFmtId="0" fontId="2" fillId="0" borderId="0" xfId="0" applyFont="1" applyProtection="1">
      <protection locked="0"/>
    </xf>
    <xf numFmtId="0" fontId="2" fillId="5" borderId="0" xfId="0" applyFont="1" applyFill="1" applyAlignment="1" applyProtection="1">
      <alignment horizontal="center" vertical="center" wrapText="1"/>
      <protection locked="0"/>
    </xf>
    <xf numFmtId="0" fontId="2" fillId="0" borderId="2" xfId="0" applyFont="1" applyBorder="1"/>
    <xf numFmtId="0" fontId="16" fillId="0" borderId="0" xfId="2"/>
    <xf numFmtId="0" fontId="11" fillId="0" borderId="0" xfId="3" applyFont="1" applyFill="1" applyAlignment="1">
      <alignment horizontal="left" vertical="top"/>
    </xf>
    <xf numFmtId="0" fontId="2" fillId="0" borderId="0" xfId="0" applyFont="1" applyAlignment="1">
      <alignment horizontal="right" vertical="top"/>
    </xf>
    <xf numFmtId="0" fontId="6" fillId="0" borderId="3" xfId="0" applyFont="1" applyBorder="1" applyAlignment="1">
      <alignment vertical="center" wrapText="1"/>
    </xf>
    <xf numFmtId="0" fontId="18" fillId="0" borderId="0" xfId="0" applyFont="1"/>
    <xf numFmtId="0" fontId="2" fillId="0" borderId="0" xfId="0" applyFont="1" applyAlignment="1">
      <alignment horizontal="left" vertical="top" wrapText="1"/>
    </xf>
    <xf numFmtId="49" fontId="2" fillId="8" borderId="4" xfId="3" applyNumberFormat="1" applyBorder="1" applyProtection="1">
      <protection locked="0"/>
    </xf>
    <xf numFmtId="49" fontId="2" fillId="12" borderId="4" xfId="6" applyNumberFormat="1" applyBorder="1" applyProtection="1">
      <protection locked="0"/>
    </xf>
    <xf numFmtId="49" fontId="2" fillId="8" borderId="5" xfId="3" applyNumberFormat="1" applyBorder="1" applyProtection="1">
      <protection locked="0"/>
    </xf>
    <xf numFmtId="49" fontId="2" fillId="12" borderId="5" xfId="6" applyNumberFormat="1" applyBorder="1" applyProtection="1">
      <protection locked="0"/>
    </xf>
    <xf numFmtId="0" fontId="0" fillId="0" borderId="6" xfId="0" applyBorder="1" applyAlignment="1">
      <alignment wrapText="1"/>
    </xf>
    <xf numFmtId="49" fontId="2" fillId="8" borderId="4" xfId="3" applyNumberFormat="1" applyBorder="1" applyAlignment="1" applyProtection="1">
      <alignment vertical="center" wrapText="1"/>
      <protection locked="0"/>
    </xf>
    <xf numFmtId="49" fontId="2" fillId="12" borderId="4" xfId="6" applyNumberFormat="1" applyBorder="1" applyAlignment="1" applyProtection="1">
      <alignment vertical="center" wrapText="1"/>
      <protection locked="0"/>
    </xf>
    <xf numFmtId="0" fontId="1" fillId="0" borderId="0" xfId="0" applyFont="1"/>
    <xf numFmtId="0" fontId="1" fillId="0" borderId="5" xfId="0" applyFont="1" applyBorder="1" applyAlignment="1">
      <alignment wrapText="1"/>
    </xf>
    <xf numFmtId="0" fontId="6" fillId="0" borderId="0" xfId="0" applyFont="1" applyAlignment="1">
      <alignment vertical="center" wrapText="1"/>
    </xf>
    <xf numFmtId="0" fontId="2" fillId="0" borderId="0" xfId="0" applyFont="1" applyAlignment="1">
      <alignment vertical="center"/>
    </xf>
    <xf numFmtId="0" fontId="4" fillId="0" borderId="0" xfId="0" applyFont="1"/>
    <xf numFmtId="0" fontId="9" fillId="0" borderId="0" xfId="0" applyFont="1" applyAlignment="1">
      <alignment horizontal="left" wrapText="1"/>
    </xf>
    <xf numFmtId="0" fontId="19" fillId="0" borderId="0" xfId="0" applyFont="1" applyAlignment="1">
      <alignment horizontal="left" vertical="center" indent="1"/>
    </xf>
    <xf numFmtId="0" fontId="12" fillId="0" borderId="0" xfId="0" applyFont="1"/>
    <xf numFmtId="0" fontId="2" fillId="0" borderId="0" xfId="0" applyFont="1" applyAlignment="1">
      <alignment horizontal="right"/>
    </xf>
    <xf numFmtId="0" fontId="30" fillId="0" borderId="0" xfId="0" applyFont="1"/>
    <xf numFmtId="0" fontId="4" fillId="0" borderId="0" xfId="0" applyFont="1" applyAlignment="1">
      <alignment wrapText="1"/>
    </xf>
    <xf numFmtId="0" fontId="2" fillId="0" borderId="0" xfId="0" applyFont="1" applyAlignment="1">
      <alignment vertical="top"/>
    </xf>
    <xf numFmtId="0" fontId="3" fillId="0" borderId="0" xfId="0" applyFont="1" applyAlignment="1">
      <alignment vertical="top"/>
    </xf>
    <xf numFmtId="0" fontId="12" fillId="0" borderId="0" xfId="0" applyFont="1" applyAlignment="1">
      <alignment vertical="top"/>
    </xf>
    <xf numFmtId="0" fontId="3" fillId="0" borderId="3" xfId="0" applyFont="1" applyBorder="1" applyAlignment="1">
      <alignment vertical="top"/>
    </xf>
    <xf numFmtId="0" fontId="2" fillId="0" borderId="0" xfId="0" applyFont="1" applyAlignment="1">
      <alignment vertical="top" wrapText="1"/>
    </xf>
    <xf numFmtId="0" fontId="8" fillId="0" borderId="0" xfId="0" applyFont="1" applyAlignment="1">
      <alignment horizontal="center" vertical="top" wrapText="1"/>
    </xf>
    <xf numFmtId="0" fontId="3" fillId="0" borderId="0" xfId="0" applyFont="1" applyAlignment="1">
      <alignment horizontal="left" vertical="top" wrapText="1"/>
    </xf>
    <xf numFmtId="0" fontId="17" fillId="0" borderId="0" xfId="0" applyFont="1" applyAlignment="1">
      <alignment horizontal="right" vertical="top"/>
    </xf>
    <xf numFmtId="0" fontId="2" fillId="6" borderId="0" xfId="0" applyFont="1" applyFill="1" applyAlignment="1">
      <alignment horizontal="left" vertical="top" wrapText="1"/>
    </xf>
    <xf numFmtId="0" fontId="17" fillId="0" borderId="0" xfId="0" applyFont="1" applyAlignment="1">
      <alignment vertical="top" wrapText="1"/>
    </xf>
    <xf numFmtId="0" fontId="2" fillId="0" borderId="0" xfId="0" applyFont="1" applyAlignment="1">
      <alignment horizontal="left" vertical="top"/>
    </xf>
    <xf numFmtId="0" fontId="18" fillId="0" borderId="0" xfId="0" applyFont="1" applyAlignment="1">
      <alignment vertical="top"/>
    </xf>
    <xf numFmtId="49" fontId="2" fillId="0" borderId="0" xfId="0" applyNumberFormat="1" applyFont="1" applyAlignment="1">
      <alignment vertical="top"/>
    </xf>
    <xf numFmtId="0" fontId="2" fillId="6" borderId="0" xfId="0" applyFont="1" applyFill="1" applyAlignment="1">
      <alignment vertical="center"/>
    </xf>
    <xf numFmtId="49" fontId="2" fillId="13" borderId="0" xfId="6" applyNumberFormat="1" applyFill="1" applyAlignment="1">
      <alignment vertical="top"/>
    </xf>
    <xf numFmtId="0" fontId="2" fillId="0" borderId="6" xfId="0" applyFont="1" applyBorder="1" applyAlignment="1">
      <alignment wrapText="1"/>
    </xf>
    <xf numFmtId="0" fontId="31" fillId="0" borderId="0" xfId="0" applyFont="1" applyAlignment="1">
      <alignment vertical="top"/>
    </xf>
    <xf numFmtId="0" fontId="32" fillId="0" borderId="0" xfId="0" applyFont="1" applyAlignment="1">
      <alignment vertical="top"/>
    </xf>
    <xf numFmtId="0" fontId="33" fillId="0" borderId="0" xfId="0" applyFont="1"/>
    <xf numFmtId="168" fontId="2" fillId="0" borderId="2" xfId="0" applyNumberFormat="1" applyFont="1" applyBorder="1"/>
    <xf numFmtId="0" fontId="3" fillId="0" borderId="0" xfId="0" applyFont="1"/>
    <xf numFmtId="0" fontId="4" fillId="0" borderId="0" xfId="0" applyFont="1" applyAlignment="1">
      <alignment vertical="top"/>
    </xf>
    <xf numFmtId="166" fontId="2" fillId="0" borderId="0" xfId="5" applyFill="1" applyAlignment="1">
      <alignment horizontal="right" vertical="top" wrapText="1"/>
    </xf>
    <xf numFmtId="0" fontId="2" fillId="0" borderId="0" xfId="0" applyFont="1" applyAlignment="1">
      <alignment horizontal="center" vertical="top"/>
    </xf>
    <xf numFmtId="0" fontId="31" fillId="0" borderId="0" xfId="0" applyFont="1" applyAlignment="1">
      <alignment horizontal="right" vertical="top"/>
    </xf>
    <xf numFmtId="0" fontId="1"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18" fillId="0" borderId="0" xfId="0" applyFont="1" applyAlignment="1" applyProtection="1">
      <alignment vertical="top"/>
      <protection locked="0"/>
    </xf>
    <xf numFmtId="49" fontId="2" fillId="0" borderId="0" xfId="0" applyNumberFormat="1" applyFont="1" applyAlignment="1" applyProtection="1">
      <alignment vertical="top"/>
      <protection locked="0"/>
    </xf>
    <xf numFmtId="0" fontId="2" fillId="0" borderId="0" xfId="7" applyBorder="1" applyAlignment="1">
      <alignment vertical="center" wrapText="1"/>
    </xf>
    <xf numFmtId="0" fontId="3" fillId="0" borderId="0" xfId="0" applyFont="1" applyAlignment="1">
      <alignment vertical="top" wrapText="1"/>
    </xf>
    <xf numFmtId="0" fontId="0" fillId="0" borderId="0" xfId="0" applyAlignment="1">
      <alignment vertical="center"/>
    </xf>
    <xf numFmtId="0" fontId="2" fillId="6" borderId="0" xfId="0" applyFont="1" applyFill="1" applyAlignment="1">
      <alignment vertical="top" wrapText="1"/>
    </xf>
    <xf numFmtId="0" fontId="2" fillId="0" borderId="0" xfId="10" applyBorder="1" applyAlignment="1">
      <alignment horizontal="left" vertical="top"/>
    </xf>
    <xf numFmtId="0" fontId="3" fillId="0" borderId="0" xfId="0" applyFont="1" applyAlignment="1">
      <alignment horizontal="right" vertical="center"/>
    </xf>
    <xf numFmtId="4" fontId="2" fillId="0" borderId="0" xfId="5" applyNumberFormat="1" applyFill="1" applyAlignment="1">
      <alignment horizontal="right" vertical="center" wrapText="1"/>
    </xf>
    <xf numFmtId="0" fontId="2" fillId="0" borderId="0" xfId="7" applyBorder="1" applyAlignment="1">
      <alignment horizontal="left" vertical="center" wrapText="1"/>
    </xf>
    <xf numFmtId="0" fontId="2" fillId="0" borderId="0" xfId="7" applyBorder="1" applyAlignment="1" applyProtection="1">
      <alignment vertical="top"/>
      <protection locked="0"/>
    </xf>
    <xf numFmtId="166" fontId="2" fillId="0" borderId="0" xfId="7" applyNumberFormat="1" applyBorder="1" applyAlignment="1">
      <alignment horizontal="right" vertical="top" wrapText="1"/>
    </xf>
    <xf numFmtId="9" fontId="2" fillId="0" borderId="0" xfId="0" applyNumberFormat="1" applyFont="1" applyAlignment="1">
      <alignment vertical="top"/>
    </xf>
    <xf numFmtId="0" fontId="23" fillId="0" borderId="0" xfId="9" applyFont="1"/>
    <xf numFmtId="0" fontId="2" fillId="0" borderId="1" xfId="0" applyFont="1" applyBorder="1" applyAlignment="1">
      <alignment vertical="top"/>
    </xf>
    <xf numFmtId="0" fontId="23" fillId="0" borderId="0" xfId="9" applyFont="1" applyAlignment="1">
      <alignment vertical="center"/>
    </xf>
    <xf numFmtId="0" fontId="31" fillId="0" borderId="0" xfId="0" applyFont="1" applyAlignment="1">
      <alignment horizontal="center" vertical="top" wrapText="1"/>
    </xf>
    <xf numFmtId="166" fontId="30" fillId="0" borderId="0" xfId="5" applyFont="1" applyFill="1" applyAlignment="1">
      <alignment horizontal="right" vertical="top" wrapText="1"/>
    </xf>
    <xf numFmtId="0" fontId="24" fillId="9" borderId="20" xfId="9" applyFont="1" applyFill="1" applyBorder="1" applyAlignment="1">
      <alignment vertical="center"/>
    </xf>
    <xf numFmtId="0" fontId="22" fillId="0" borderId="0" xfId="7" applyFont="1" applyBorder="1" applyAlignment="1">
      <alignment horizontal="left" vertical="center" wrapText="1"/>
    </xf>
    <xf numFmtId="0" fontId="3" fillId="0" borderId="0" xfId="0" applyFont="1" applyAlignment="1">
      <alignment horizontal="right" vertical="top"/>
    </xf>
    <xf numFmtId="0" fontId="3" fillId="0" borderId="0" xfId="0" applyFont="1" applyAlignment="1">
      <alignment vertical="center"/>
    </xf>
    <xf numFmtId="0" fontId="6" fillId="0" borderId="0" xfId="0" applyFont="1" applyAlignment="1">
      <alignment horizontal="right"/>
    </xf>
    <xf numFmtId="0" fontId="35" fillId="0" borderId="0" xfId="0" applyFont="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wrapText="1"/>
    </xf>
    <xf numFmtId="0" fontId="0" fillId="0" borderId="19" xfId="0" applyBorder="1"/>
    <xf numFmtId="0" fontId="2" fillId="0" borderId="19" xfId="0" applyFont="1" applyBorder="1" applyAlignment="1">
      <alignment vertical="top"/>
    </xf>
    <xf numFmtId="0" fontId="2" fillId="0" borderId="23" xfId="0" applyFont="1" applyBorder="1" applyAlignment="1">
      <alignment vertical="top"/>
    </xf>
    <xf numFmtId="0" fontId="2" fillId="0" borderId="25" xfId="0" applyFont="1" applyBorder="1" applyAlignment="1">
      <alignment vertical="top"/>
    </xf>
    <xf numFmtId="0" fontId="2" fillId="0" borderId="26" xfId="0" applyFont="1" applyBorder="1" applyAlignment="1">
      <alignment vertical="top"/>
    </xf>
    <xf numFmtId="0" fontId="2" fillId="0" borderId="0" xfId="7" applyBorder="1" applyAlignment="1">
      <alignment horizontal="left" vertical="top" wrapText="1"/>
    </xf>
    <xf numFmtId="0" fontId="2" fillId="14" borderId="0" xfId="7" applyFill="1" applyBorder="1" applyAlignment="1">
      <alignment horizontal="left" vertical="top" wrapText="1"/>
    </xf>
    <xf numFmtId="0" fontId="24" fillId="0" borderId="20" xfId="9" applyFont="1" applyBorder="1" applyAlignment="1">
      <alignment vertical="center"/>
    </xf>
    <xf numFmtId="0" fontId="21" fillId="13" borderId="0" xfId="7" applyFont="1" applyFill="1" applyBorder="1" applyAlignment="1">
      <alignment vertical="top"/>
    </xf>
    <xf numFmtId="0" fontId="0" fillId="0" borderId="0" xfId="0" applyAlignment="1">
      <alignment horizontal="right" vertical="center" wrapText="1"/>
    </xf>
    <xf numFmtId="0" fontId="0" fillId="0" borderId="0" xfId="0" applyAlignment="1">
      <alignment vertical="top" wrapText="1"/>
    </xf>
    <xf numFmtId="0" fontId="0" fillId="0" borderId="33" xfId="0" applyBorder="1" applyAlignment="1" applyProtection="1">
      <alignment vertical="top" wrapText="1"/>
      <protection locked="0"/>
    </xf>
    <xf numFmtId="0" fontId="0" fillId="0" borderId="0" xfId="0" applyAlignment="1" applyProtection="1">
      <alignment vertical="top" wrapText="1"/>
      <protection locked="0"/>
    </xf>
    <xf numFmtId="0" fontId="28" fillId="0" borderId="0" xfId="0" applyFont="1" applyAlignment="1">
      <alignment vertical="top" wrapText="1"/>
    </xf>
    <xf numFmtId="7" fontId="2" fillId="9" borderId="34" xfId="5" applyNumberFormat="1" applyBorder="1" applyAlignment="1">
      <alignment horizontal="right" vertical="top" wrapText="1"/>
    </xf>
    <xf numFmtId="0" fontId="2" fillId="0" borderId="33" xfId="7" applyBorder="1" applyAlignment="1">
      <alignment horizontal="left" vertical="top" wrapText="1"/>
    </xf>
    <xf numFmtId="49" fontId="2" fillId="0" borderId="33" xfId="7" applyNumberFormat="1" applyBorder="1" applyAlignment="1" applyProtection="1">
      <alignment horizontal="left" vertical="top" wrapText="1"/>
      <protection locked="0"/>
    </xf>
    <xf numFmtId="49" fontId="2" fillId="0" borderId="0" xfId="7" applyNumberFormat="1" applyBorder="1" applyAlignment="1" applyProtection="1">
      <alignment horizontal="left" vertical="top" wrapText="1"/>
      <protection locked="0"/>
    </xf>
    <xf numFmtId="168" fontId="2" fillId="0" borderId="6" xfId="6" applyNumberFormat="1" applyFill="1" applyBorder="1" applyAlignment="1" applyProtection="1">
      <alignment wrapText="1"/>
      <protection locked="0"/>
    </xf>
    <xf numFmtId="166" fontId="2" fillId="0" borderId="4" xfId="6" applyNumberFormat="1" applyFill="1" applyBorder="1" applyAlignment="1" applyProtection="1">
      <alignment horizontal="left" vertical="center" wrapText="1"/>
      <protection locked="0"/>
    </xf>
    <xf numFmtId="166" fontId="2" fillId="0" borderId="6" xfId="3" applyNumberFormat="1" applyFill="1" applyBorder="1" applyAlignment="1" applyProtection="1">
      <alignment wrapText="1"/>
      <protection locked="0"/>
    </xf>
    <xf numFmtId="166" fontId="2" fillId="0" borderId="4" xfId="3" applyNumberFormat="1" applyFill="1" applyBorder="1" applyAlignment="1" applyProtection="1">
      <alignment horizontal="left" vertical="center" wrapText="1"/>
      <protection locked="0"/>
    </xf>
    <xf numFmtId="168" fontId="2" fillId="0" borderId="0" xfId="0" applyNumberFormat="1" applyFont="1"/>
    <xf numFmtId="168" fontId="3" fillId="0" borderId="0" xfId="0" applyNumberFormat="1" applyFont="1" applyAlignment="1">
      <alignment wrapText="1"/>
    </xf>
    <xf numFmtId="0" fontId="8" fillId="0" borderId="0" xfId="0" applyFont="1" applyAlignment="1">
      <alignment horizontal="centerContinuous" vertical="top" wrapText="1"/>
    </xf>
    <xf numFmtId="0" fontId="8" fillId="0" borderId="0" xfId="0" applyFont="1" applyAlignment="1">
      <alignment horizontal="centerContinuous" wrapText="1"/>
    </xf>
    <xf numFmtId="0" fontId="2" fillId="0" borderId="0" xfId="0" applyFont="1" applyAlignment="1">
      <alignment horizontal="centerContinuous" vertical="top" wrapText="1"/>
    </xf>
    <xf numFmtId="0" fontId="0" fillId="0" borderId="0" xfId="0" applyAlignment="1">
      <alignment vertical="top"/>
    </xf>
    <xf numFmtId="0" fontId="2" fillId="42" borderId="2" xfId="0" applyFont="1" applyFill="1" applyBorder="1"/>
    <xf numFmtId="0" fontId="2" fillId="42" borderId="0" xfId="0" applyFont="1" applyFill="1"/>
    <xf numFmtId="168" fontId="2" fillId="42" borderId="2" xfId="0" applyNumberFormat="1" applyFont="1" applyFill="1" applyBorder="1"/>
    <xf numFmtId="0" fontId="3" fillId="0" borderId="0" xfId="0" applyFont="1" applyAlignment="1" applyProtection="1">
      <alignment vertical="top" wrapText="1"/>
      <protection locked="0"/>
    </xf>
    <xf numFmtId="0" fontId="31" fillId="0" borderId="0" xfId="9" applyFont="1" applyAlignment="1">
      <alignment horizontal="right" vertical="center"/>
    </xf>
    <xf numFmtId="0" fontId="2" fillId="0" borderId="0" xfId="0" applyFont="1" applyAlignment="1">
      <alignment vertical="center" wrapText="1"/>
    </xf>
    <xf numFmtId="0" fontId="2" fillId="0" borderId="46" xfId="0" applyFont="1" applyBorder="1" applyAlignment="1">
      <alignment horizontal="left" vertical="top" wrapText="1"/>
    </xf>
    <xf numFmtId="0" fontId="2" fillId="0" borderId="48" xfId="0" applyFont="1" applyBorder="1" applyAlignment="1">
      <alignment vertical="top"/>
    </xf>
    <xf numFmtId="0" fontId="2" fillId="0" borderId="35" xfId="0" applyFont="1" applyBorder="1" applyAlignment="1">
      <alignment vertical="top"/>
    </xf>
    <xf numFmtId="168" fontId="3" fillId="0" borderId="0" xfId="0" applyNumberFormat="1" applyFont="1"/>
    <xf numFmtId="0" fontId="2" fillId="0" borderId="62" xfId="0" applyFont="1" applyBorder="1"/>
    <xf numFmtId="0" fontId="2" fillId="0" borderId="63" xfId="0" applyFont="1" applyBorder="1" applyAlignment="1" applyProtection="1">
      <alignment vertical="top" wrapText="1"/>
      <protection locked="0"/>
    </xf>
    <xf numFmtId="0" fontId="2" fillId="0" borderId="64" xfId="0" applyFont="1" applyBorder="1" applyAlignment="1" applyProtection="1">
      <alignment vertical="top" wrapText="1"/>
      <protection locked="0"/>
    </xf>
    <xf numFmtId="0" fontId="2" fillId="0" borderId="65" xfId="0" applyFont="1" applyBorder="1" applyAlignment="1">
      <alignment vertical="center"/>
    </xf>
    <xf numFmtId="0" fontId="2" fillId="0" borderId="66" xfId="0" applyFont="1" applyBorder="1" applyAlignment="1">
      <alignmen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7" xfId="0" applyFont="1" applyBorder="1"/>
    <xf numFmtId="0" fontId="3" fillId="0" borderId="8" xfId="0" applyFont="1" applyBorder="1"/>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168" fontId="2" fillId="0" borderId="60" xfId="0" applyNumberFormat="1" applyFont="1" applyBorder="1"/>
    <xf numFmtId="0" fontId="2" fillId="42" borderId="60" xfId="0" applyFont="1" applyFill="1" applyBorder="1"/>
    <xf numFmtId="0" fontId="0" fillId="0" borderId="0" xfId="0" applyAlignment="1">
      <alignment wrapText="1"/>
    </xf>
    <xf numFmtId="0" fontId="2" fillId="42" borderId="62" xfId="0" applyFont="1" applyFill="1" applyBorder="1"/>
    <xf numFmtId="0" fontId="2" fillId="42" borderId="63" xfId="0" applyFont="1" applyFill="1" applyBorder="1"/>
    <xf numFmtId="168" fontId="2" fillId="42" borderId="61" xfId="0" applyNumberFormat="1" applyFont="1" applyFill="1" applyBorder="1"/>
    <xf numFmtId="0" fontId="2" fillId="42" borderId="61" xfId="0" applyFont="1" applyFill="1" applyBorder="1"/>
    <xf numFmtId="0" fontId="3" fillId="0" borderId="9" xfId="0" applyFont="1" applyBorder="1"/>
    <xf numFmtId="0" fontId="0" fillId="0" borderId="0" xfId="0" applyProtection="1">
      <protection locked="0"/>
    </xf>
    <xf numFmtId="0" fontId="2" fillId="3" borderId="0" xfId="0" applyFont="1" applyFill="1" applyProtection="1">
      <protection locked="0"/>
    </xf>
    <xf numFmtId="0" fontId="2" fillId="0" borderId="1" xfId="0" applyFont="1" applyBorder="1" applyProtection="1">
      <protection locked="0"/>
    </xf>
    <xf numFmtId="166" fontId="10" fillId="4" borderId="0" xfId="13" applyNumberFormat="1" applyFont="1" applyFill="1" applyProtection="1">
      <protection locked="0"/>
    </xf>
    <xf numFmtId="0" fontId="14" fillId="0" borderId="0" xfId="9" applyFont="1" applyAlignment="1">
      <alignment horizontal="left" vertical="top" wrapText="1"/>
    </xf>
    <xf numFmtId="0" fontId="6" fillId="0" borderId="69" xfId="0" applyFont="1" applyBorder="1" applyAlignment="1">
      <alignment vertical="center"/>
    </xf>
    <xf numFmtId="0" fontId="2" fillId="0" borderId="36" xfId="0" applyFont="1" applyBorder="1" applyAlignment="1">
      <alignment vertical="top"/>
    </xf>
    <xf numFmtId="0" fontId="31" fillId="0" borderId="36" xfId="0" applyFont="1" applyBorder="1" applyAlignment="1">
      <alignment vertical="center"/>
    </xf>
    <xf numFmtId="0" fontId="2" fillId="0" borderId="36" xfId="0" applyFont="1" applyBorder="1" applyAlignment="1">
      <alignment horizontal="right" vertical="top"/>
    </xf>
    <xf numFmtId="0" fontId="31" fillId="0" borderId="36" xfId="0" applyFont="1" applyBorder="1" applyAlignment="1">
      <alignment horizontal="left" vertical="top"/>
    </xf>
    <xf numFmtId="0" fontId="31" fillId="0" borderId="70" xfId="0" applyFont="1" applyBorder="1" applyAlignment="1">
      <alignment horizontal="left" vertical="top"/>
    </xf>
    <xf numFmtId="0" fontId="21" fillId="13" borderId="69" xfId="7" applyFont="1" applyFill="1" applyBorder="1" applyAlignment="1">
      <alignment vertical="center"/>
    </xf>
    <xf numFmtId="0" fontId="6" fillId="0" borderId="36" xfId="0" applyFont="1" applyBorder="1" applyAlignment="1">
      <alignment vertical="top"/>
    </xf>
    <xf numFmtId="0" fontId="6" fillId="0" borderId="74" xfId="0" applyFont="1" applyBorder="1" applyAlignment="1">
      <alignment vertical="top"/>
    </xf>
    <xf numFmtId="0" fontId="2" fillId="6" borderId="36" xfId="7" applyFill="1" applyBorder="1" applyAlignment="1">
      <alignment horizontal="left" vertical="top" wrapText="1"/>
    </xf>
    <xf numFmtId="0" fontId="2" fillId="0" borderId="70" xfId="0" applyFont="1" applyBorder="1" applyAlignment="1">
      <alignment vertical="top"/>
    </xf>
    <xf numFmtId="0" fontId="3" fillId="0" borderId="45" xfId="0" applyFont="1" applyBorder="1" applyAlignment="1">
      <alignment vertical="top"/>
    </xf>
    <xf numFmtId="0" fontId="2" fillId="0" borderId="68" xfId="0" applyFont="1" applyBorder="1" applyAlignment="1">
      <alignment vertical="top"/>
    </xf>
    <xf numFmtId="0" fontId="3" fillId="0" borderId="68" xfId="0" applyFont="1" applyBorder="1" applyAlignment="1">
      <alignment wrapText="1"/>
    </xf>
    <xf numFmtId="0" fontId="28" fillId="0" borderId="68" xfId="0" applyFont="1" applyBorder="1" applyAlignment="1">
      <alignmen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2" fillId="0" borderId="72" xfId="0" applyFont="1" applyBorder="1" applyAlignment="1">
      <alignment horizontal="right" vertical="top"/>
    </xf>
    <xf numFmtId="0" fontId="2" fillId="0" borderId="72" xfId="0" applyFont="1" applyBorder="1" applyAlignment="1">
      <alignment vertical="top"/>
    </xf>
    <xf numFmtId="0" fontId="2" fillId="0" borderId="73" xfId="0" applyFont="1" applyBorder="1" applyAlignment="1">
      <alignment vertical="top"/>
    </xf>
    <xf numFmtId="7" fontId="2" fillId="9" borderId="24" xfId="7" applyNumberFormat="1" applyFill="1" applyBorder="1" applyAlignment="1">
      <alignment horizontal="right" vertical="center" wrapText="1"/>
    </xf>
    <xf numFmtId="9" fontId="2" fillId="0" borderId="24" xfId="0" applyNumberFormat="1" applyFont="1" applyBorder="1" applyAlignment="1">
      <alignment vertical="center"/>
    </xf>
    <xf numFmtId="171" fontId="2" fillId="9" borderId="24" xfId="7" applyNumberFormat="1" applyFill="1" applyBorder="1" applyAlignment="1">
      <alignment horizontal="right" vertical="center" wrapText="1"/>
    </xf>
    <xf numFmtId="0" fontId="2" fillId="0" borderId="25" xfId="7" applyBorder="1" applyAlignment="1" applyProtection="1">
      <alignment vertical="center"/>
      <protection locked="0"/>
    </xf>
    <xf numFmtId="9" fontId="2" fillId="0" borderId="0" xfId="0" applyNumberFormat="1" applyFont="1" applyAlignment="1">
      <alignment horizontal="right" vertical="center" wrapText="1"/>
    </xf>
    <xf numFmtId="0" fontId="3" fillId="0" borderId="53" xfId="0" applyFont="1" applyBorder="1" applyAlignment="1">
      <alignment vertical="top"/>
    </xf>
    <xf numFmtId="0" fontId="6" fillId="0" borderId="75" xfId="0" applyFont="1" applyBorder="1" applyAlignment="1">
      <alignment vertical="top"/>
    </xf>
    <xf numFmtId="0" fontId="6" fillId="0" borderId="76" xfId="0" applyFont="1" applyBorder="1" applyAlignment="1">
      <alignment vertical="top"/>
    </xf>
    <xf numFmtId="0" fontId="2" fillId="0" borderId="75" xfId="0" applyFont="1" applyBorder="1" applyAlignment="1">
      <alignment vertical="top"/>
    </xf>
    <xf numFmtId="0" fontId="0" fillId="0" borderId="75" xfId="0" applyBorder="1" applyAlignment="1">
      <alignment vertical="top"/>
    </xf>
    <xf numFmtId="0" fontId="0" fillId="0" borderId="76" xfId="0" applyBorder="1" applyAlignment="1">
      <alignment vertical="top"/>
    </xf>
    <xf numFmtId="0" fontId="2" fillId="6" borderId="77" xfId="7" applyFill="1" applyBorder="1" applyAlignment="1">
      <alignment horizontal="right" vertical="top"/>
    </xf>
    <xf numFmtId="0" fontId="2" fillId="0" borderId="76" xfId="0" applyFont="1" applyBorder="1" applyAlignment="1">
      <alignment vertical="top"/>
    </xf>
    <xf numFmtId="0" fontId="2" fillId="0" borderId="75" xfId="7" applyBorder="1" applyAlignment="1">
      <alignment vertical="top"/>
    </xf>
    <xf numFmtId="0" fontId="2" fillId="0" borderId="76" xfId="7" applyBorder="1" applyAlignment="1">
      <alignment vertical="top"/>
    </xf>
    <xf numFmtId="9" fontId="2" fillId="0" borderId="78" xfId="0" applyNumberFormat="1" applyFont="1" applyBorder="1" applyAlignment="1">
      <alignment vertical="top" wrapText="1"/>
    </xf>
    <xf numFmtId="0" fontId="6" fillId="0" borderId="45" xfId="0" applyFont="1" applyBorder="1"/>
    <xf numFmtId="0" fontId="2" fillId="0" borderId="35" xfId="7" applyBorder="1" applyAlignment="1">
      <alignment wrapText="1"/>
    </xf>
    <xf numFmtId="0" fontId="2" fillId="0" borderId="25" xfId="7" applyBorder="1" applyAlignment="1">
      <alignment horizontal="right" wrapText="1"/>
    </xf>
    <xf numFmtId="0" fontId="2" fillId="7" borderId="0" xfId="0" applyFont="1" applyFill="1" applyProtection="1">
      <protection locked="0"/>
    </xf>
    <xf numFmtId="173" fontId="8" fillId="0" borderId="0" xfId="0" applyNumberFormat="1" applyFont="1" applyAlignment="1">
      <alignment horizontal="center" vertical="top" wrapText="1"/>
    </xf>
    <xf numFmtId="0" fontId="2" fillId="0" borderId="0" xfId="0" applyFont="1" applyAlignment="1" applyProtection="1">
      <alignment horizontal="left" vertical="center" wrapText="1"/>
      <protection locked="0"/>
    </xf>
    <xf numFmtId="173" fontId="2" fillId="0" borderId="0" xfId="0" applyNumberFormat="1" applyFont="1" applyAlignment="1">
      <alignment vertical="top"/>
    </xf>
    <xf numFmtId="173" fontId="2" fillId="0" borderId="0" xfId="0" applyNumberFormat="1" applyFont="1" applyAlignment="1">
      <alignment vertical="top" wrapText="1"/>
    </xf>
    <xf numFmtId="173" fontId="8" fillId="15" borderId="0" xfId="0" applyNumberFormat="1" applyFont="1" applyFill="1" applyAlignment="1">
      <alignment horizontal="center" vertical="top" wrapText="1"/>
    </xf>
    <xf numFmtId="0" fontId="2" fillId="14" borderId="0" xfId="7" applyFill="1" applyBorder="1" applyAlignment="1" applyProtection="1">
      <alignment horizontal="center" vertical="top" wrapText="1"/>
      <protection locked="0"/>
    </xf>
    <xf numFmtId="0" fontId="34" fillId="0" borderId="3" xfId="0" applyFont="1" applyBorder="1" applyAlignment="1">
      <alignment vertical="top" wrapText="1"/>
    </xf>
    <xf numFmtId="0" fontId="37" fillId="0" borderId="0" xfId="0" applyFont="1" applyAlignment="1" applyProtection="1">
      <alignment horizontal="left"/>
      <protection locked="0"/>
    </xf>
    <xf numFmtId="0" fontId="31" fillId="0" borderId="0" xfId="0" applyFont="1" applyAlignment="1">
      <alignment horizontal="left" vertical="top" wrapText="1"/>
    </xf>
    <xf numFmtId="0" fontId="34" fillId="0" borderId="3" xfId="0" applyFont="1" applyBorder="1" applyAlignment="1">
      <alignment wrapText="1"/>
    </xf>
    <xf numFmtId="0" fontId="31" fillId="0" borderId="0" xfId="0" applyFont="1" applyAlignment="1">
      <alignment horizontal="left" wrapText="1"/>
    </xf>
    <xf numFmtId="0" fontId="2" fillId="0" borderId="82" xfId="0" applyFont="1" applyBorder="1"/>
    <xf numFmtId="0" fontId="2" fillId="0" borderId="83" xfId="0" applyFont="1" applyBorder="1"/>
    <xf numFmtId="0" fontId="52" fillId="0" borderId="2" xfId="0" applyFont="1" applyBorder="1" applyAlignment="1">
      <alignment vertical="center"/>
    </xf>
    <xf numFmtId="0" fontId="2" fillId="0" borderId="0" xfId="7" applyBorder="1" applyAlignment="1">
      <alignment vertical="top" wrapText="1"/>
    </xf>
    <xf numFmtId="14" fontId="3" fillId="0" borderId="0" xfId="7" applyNumberFormat="1" applyFont="1" applyBorder="1" applyAlignment="1" applyProtection="1">
      <alignment vertical="center" wrapText="1"/>
      <protection locked="0"/>
    </xf>
    <xf numFmtId="0" fontId="2" fillId="45" borderId="63" xfId="0" applyFont="1" applyFill="1" applyBorder="1"/>
    <xf numFmtId="0" fontId="28" fillId="7" borderId="1" xfId="9" applyFont="1" applyFill="1" applyBorder="1" applyAlignment="1" applyProtection="1">
      <alignment vertical="center"/>
      <protection locked="0"/>
    </xf>
    <xf numFmtId="9" fontId="2" fillId="7" borderId="78" xfId="0" applyNumberFormat="1" applyFont="1" applyFill="1" applyBorder="1" applyAlignment="1" applyProtection="1">
      <alignment horizontal="right" vertical="center" wrapText="1"/>
      <protection locked="0"/>
    </xf>
    <xf numFmtId="169" fontId="2" fillId="7" borderId="24" xfId="7" applyNumberFormat="1" applyFill="1" applyBorder="1" applyAlignment="1" applyProtection="1">
      <alignment vertical="center"/>
      <protection locked="0"/>
    </xf>
    <xf numFmtId="0" fontId="2" fillId="0" borderId="84" xfId="0" applyFont="1" applyBorder="1" applyProtection="1">
      <protection locked="0"/>
    </xf>
    <xf numFmtId="0" fontId="2" fillId="0" borderId="85" xfId="0" applyFont="1" applyBorder="1" applyProtection="1">
      <protection locked="0"/>
    </xf>
    <xf numFmtId="0" fontId="2" fillId="0" borderId="0" xfId="0" applyFont="1" applyAlignment="1" applyProtection="1">
      <alignment horizontal="right"/>
      <protection locked="0"/>
    </xf>
    <xf numFmtId="0" fontId="11" fillId="0" borderId="0" xfId="0" applyFont="1" applyProtection="1">
      <protection locked="0"/>
    </xf>
    <xf numFmtId="0" fontId="31" fillId="0" borderId="0" xfId="0" applyFont="1" applyProtection="1">
      <protection locked="0"/>
    </xf>
    <xf numFmtId="0" fontId="2" fillId="0" borderId="86" xfId="0" applyFont="1" applyBorder="1" applyAlignment="1">
      <alignment horizontal="left" vertical="center"/>
    </xf>
    <xf numFmtId="0" fontId="2" fillId="0" borderId="87" xfId="0" applyFont="1" applyBorder="1"/>
    <xf numFmtId="0" fontId="2" fillId="0" borderId="88" xfId="0" applyFont="1" applyBorder="1"/>
    <xf numFmtId="0" fontId="2" fillId="0" borderId="89" xfId="0" applyFont="1" applyBorder="1"/>
    <xf numFmtId="0" fontId="2" fillId="45" borderId="0" xfId="0" applyFont="1" applyFill="1"/>
    <xf numFmtId="168" fontId="2" fillId="0" borderId="90" xfId="0" applyNumberFormat="1" applyFont="1" applyBorder="1"/>
    <xf numFmtId="0" fontId="2" fillId="0" borderId="91" xfId="0" applyFont="1" applyBorder="1"/>
    <xf numFmtId="0" fontId="2" fillId="0" borderId="92" xfId="0" applyFont="1" applyBorder="1" applyAlignment="1" applyProtection="1">
      <alignment vertical="top" wrapText="1"/>
      <protection locked="0"/>
    </xf>
    <xf numFmtId="0" fontId="2" fillId="0" borderId="93" xfId="0" applyFont="1" applyBorder="1" applyAlignment="1" applyProtection="1">
      <alignment vertical="top" wrapText="1"/>
      <protection locked="0"/>
    </xf>
    <xf numFmtId="0" fontId="31" fillId="15" borderId="0" xfId="0" applyFont="1" applyFill="1" applyAlignment="1">
      <alignment vertical="top"/>
    </xf>
    <xf numFmtId="0" fontId="31" fillId="0" borderId="0" xfId="0" applyFont="1" applyAlignment="1">
      <alignment vertical="top" wrapText="1"/>
    </xf>
    <xf numFmtId="0" fontId="34" fillId="0" borderId="0" xfId="0" applyFont="1" applyAlignment="1">
      <alignment wrapText="1"/>
    </xf>
    <xf numFmtId="0" fontId="2" fillId="15" borderId="0" xfId="7" applyFill="1" applyBorder="1" applyAlignment="1" applyProtection="1">
      <alignment horizontal="left" vertical="top" wrapText="1"/>
      <protection locked="0"/>
    </xf>
    <xf numFmtId="168" fontId="2" fillId="0" borderId="0" xfId="7" applyNumberFormat="1" applyBorder="1" applyAlignment="1" applyProtection="1">
      <alignment horizontal="left" vertical="top" wrapText="1"/>
      <protection locked="0"/>
    </xf>
    <xf numFmtId="0" fontId="2" fillId="0" borderId="0" xfId="0" applyFont="1" applyAlignment="1">
      <alignment horizontal="center" vertical="top" wrapText="1"/>
    </xf>
    <xf numFmtId="0" fontId="25" fillId="0" borderId="7" xfId="9" applyFont="1" applyBorder="1" applyAlignment="1">
      <alignment vertical="top" wrapText="1"/>
    </xf>
    <xf numFmtId="14" fontId="2" fillId="0" borderId="0" xfId="6" applyNumberFormat="1" applyFill="1" applyAlignment="1">
      <alignment horizontal="left" vertical="top" wrapText="1"/>
    </xf>
    <xf numFmtId="165" fontId="2" fillId="0" borderId="0" xfId="6" applyNumberFormat="1" applyFill="1" applyAlignment="1">
      <alignment horizontal="center" vertical="top" wrapText="1"/>
    </xf>
    <xf numFmtId="0" fontId="30" fillId="0" borderId="0" xfId="0" applyFont="1" applyAlignment="1">
      <alignment horizontal="center" vertical="top"/>
    </xf>
    <xf numFmtId="0" fontId="7" fillId="0" borderId="1" xfId="46" applyFont="1" applyBorder="1" applyAlignment="1">
      <alignment horizontal="left" wrapText="1"/>
    </xf>
    <xf numFmtId="0" fontId="6" fillId="0" borderId="1" xfId="46" applyFont="1" applyBorder="1" applyAlignment="1">
      <alignment horizontal="center" textRotation="180" wrapText="1"/>
    </xf>
    <xf numFmtId="0" fontId="7" fillId="0" borderId="1" xfId="46" applyFont="1" applyBorder="1" applyAlignment="1">
      <alignment horizontal="center" vertical="top" textRotation="180" wrapText="1"/>
    </xf>
    <xf numFmtId="0" fontId="2" fillId="0" borderId="1" xfId="46" applyBorder="1" applyAlignment="1">
      <alignment vertical="top"/>
    </xf>
    <xf numFmtId="0" fontId="3" fillId="0" borderId="1" xfId="46" applyFont="1" applyBorder="1" applyAlignment="1">
      <alignment horizontal="center" vertical="top" textRotation="180" wrapText="1"/>
    </xf>
    <xf numFmtId="0" fontId="2" fillId="0" borderId="0" xfId="46" applyAlignment="1">
      <alignment vertical="top"/>
    </xf>
    <xf numFmtId="0" fontId="6" fillId="0" borderId="1" xfId="46" applyFont="1" applyBorder="1" applyAlignment="1">
      <alignment horizontal="left" vertical="center" wrapText="1"/>
    </xf>
    <xf numFmtId="0" fontId="3" fillId="0" borderId="1" xfId="46" applyFont="1" applyBorder="1" applyAlignment="1">
      <alignment horizontal="center" vertical="center" wrapText="1"/>
    </xf>
    <xf numFmtId="0" fontId="3" fillId="0" borderId="1" xfId="46" applyFont="1" applyBorder="1" applyAlignment="1">
      <alignment horizontal="centerContinuous" vertical="center" wrapText="1"/>
    </xf>
    <xf numFmtId="0" fontId="2" fillId="0" borderId="1" xfId="46" applyBorder="1" applyAlignment="1">
      <alignment vertical="center"/>
    </xf>
    <xf numFmtId="0" fontId="2" fillId="0" borderId="0" xfId="46" applyAlignment="1">
      <alignment vertical="center"/>
    </xf>
    <xf numFmtId="0" fontId="58" fillId="0" borderId="1" xfId="46" applyFont="1" applyBorder="1" applyAlignment="1">
      <alignment horizontal="left" vertical="center" wrapText="1"/>
    </xf>
    <xf numFmtId="0" fontId="58" fillId="0" borderId="1" xfId="46" applyFont="1" applyBorder="1" applyAlignment="1">
      <alignment horizontal="center" vertical="center" wrapText="1"/>
    </xf>
    <xf numFmtId="0" fontId="59" fillId="0" borderId="1" xfId="46" applyFont="1" applyBorder="1" applyAlignment="1">
      <alignment horizontal="center" vertical="top" wrapText="1"/>
    </xf>
    <xf numFmtId="0" fontId="1" fillId="0" borderId="1" xfId="46" applyFont="1" applyBorder="1" applyAlignment="1">
      <alignment vertical="top"/>
    </xf>
    <xf numFmtId="0" fontId="1" fillId="0" borderId="0" xfId="46" applyFont="1" applyAlignment="1">
      <alignment vertical="top"/>
    </xf>
    <xf numFmtId="0" fontId="3" fillId="0" borderId="1" xfId="46" applyFont="1" applyBorder="1" applyAlignment="1">
      <alignment horizontal="left" vertical="center" wrapText="1"/>
    </xf>
    <xf numFmtId="0" fontId="1" fillId="0" borderId="1" xfId="46" applyFont="1" applyBorder="1" applyAlignment="1">
      <alignment horizontal="center" vertical="center" wrapText="1"/>
    </xf>
    <xf numFmtId="0" fontId="2" fillId="0" borderId="1" xfId="46" applyBorder="1" applyAlignment="1">
      <alignment horizontal="left" vertical="top" wrapText="1"/>
    </xf>
    <xf numFmtId="0" fontId="58" fillId="2" borderId="1" xfId="46" applyFont="1" applyFill="1" applyBorder="1" applyAlignment="1" applyProtection="1">
      <alignment horizontal="center"/>
      <protection locked="0"/>
    </xf>
    <xf numFmtId="0" fontId="58" fillId="0" borderId="1" xfId="46" applyFont="1" applyBorder="1" applyAlignment="1">
      <alignment horizontal="center"/>
    </xf>
    <xf numFmtId="0" fontId="2" fillId="0" borderId="1" xfId="46" applyBorder="1"/>
    <xf numFmtId="0" fontId="2" fillId="0" borderId="0" xfId="46"/>
    <xf numFmtId="0" fontId="2" fillId="0" borderId="1" xfId="46" applyBorder="1" applyAlignment="1">
      <alignment horizontal="left"/>
    </xf>
    <xf numFmtId="0" fontId="2" fillId="0" borderId="0" xfId="46" applyProtection="1">
      <protection locked="0"/>
    </xf>
    <xf numFmtId="0" fontId="1" fillId="0" borderId="18" xfId="0" applyFont="1" applyBorder="1" applyAlignment="1">
      <alignment horizontal="right" vertical="top" wrapText="1"/>
    </xf>
    <xf numFmtId="175" fontId="3" fillId="9" borderId="97" xfId="5" applyNumberFormat="1" applyFont="1" applyBorder="1" applyAlignment="1">
      <alignment vertical="center" wrapText="1"/>
    </xf>
    <xf numFmtId="0" fontId="2" fillId="0" borderId="0" xfId="0" applyFont="1" applyAlignment="1">
      <alignment horizontal="center"/>
    </xf>
    <xf numFmtId="0" fontId="2" fillId="0" borderId="22" xfId="0" applyFont="1" applyBorder="1" applyAlignment="1">
      <alignment horizontal="left" vertical="top" wrapText="1"/>
    </xf>
    <xf numFmtId="173" fontId="60" fillId="0" borderId="0" xfId="0" applyNumberFormat="1" applyFont="1" applyAlignment="1">
      <alignment vertical="top"/>
    </xf>
    <xf numFmtId="0" fontId="2" fillId="6" borderId="0" xfId="46" applyFill="1"/>
    <xf numFmtId="0" fontId="3" fillId="6" borderId="0" xfId="46" applyFont="1" applyFill="1" applyAlignment="1">
      <alignment vertical="top"/>
    </xf>
    <xf numFmtId="0" fontId="2" fillId="6" borderId="0" xfId="46" applyFill="1" applyAlignment="1">
      <alignment horizontal="center"/>
    </xf>
    <xf numFmtId="0" fontId="2" fillId="6" borderId="0" xfId="46" applyFill="1" applyAlignment="1">
      <alignment vertical="top"/>
    </xf>
    <xf numFmtId="0" fontId="2" fillId="6" borderId="0" xfId="46" applyFill="1" applyAlignment="1">
      <alignment wrapText="1"/>
    </xf>
    <xf numFmtId="0" fontId="2" fillId="6" borderId="0" xfId="46" applyFill="1" applyAlignment="1">
      <alignment vertical="center"/>
    </xf>
    <xf numFmtId="0" fontId="3" fillId="0" borderId="0" xfId="46" applyFont="1" applyAlignment="1">
      <alignment vertical="top" wrapText="1"/>
    </xf>
    <xf numFmtId="0" fontId="3" fillId="6" borderId="0" xfId="46" applyFont="1" applyFill="1" applyAlignment="1">
      <alignment horizontal="right" vertical="top" wrapText="1"/>
    </xf>
    <xf numFmtId="0" fontId="3" fillId="0" borderId="0" xfId="46" applyFont="1" applyAlignment="1">
      <alignment horizontal="right" vertical="top" wrapText="1"/>
    </xf>
    <xf numFmtId="171" fontId="2" fillId="0" borderId="0" xfId="48" applyNumberFormat="1" applyFont="1" applyFill="1" applyBorder="1" applyAlignment="1" applyProtection="1">
      <alignment vertical="top"/>
    </xf>
    <xf numFmtId="0" fontId="3" fillId="6" borderId="0" xfId="46" applyFont="1" applyFill="1" applyAlignment="1">
      <alignment horizontal="right"/>
    </xf>
    <xf numFmtId="0" fontId="1" fillId="6" borderId="0" xfId="46" applyFont="1" applyFill="1" applyAlignment="1">
      <alignment vertical="top" wrapText="1"/>
    </xf>
    <xf numFmtId="0" fontId="1" fillId="6" borderId="1" xfId="46" applyFont="1" applyFill="1" applyBorder="1" applyAlignment="1">
      <alignment horizontal="left" vertical="top" wrapText="1"/>
    </xf>
    <xf numFmtId="0" fontId="1" fillId="6" borderId="1" xfId="46" applyFont="1" applyFill="1" applyBorder="1" applyAlignment="1">
      <alignment horizontal="right" vertical="top" wrapText="1"/>
    </xf>
    <xf numFmtId="0" fontId="1" fillId="0" borderId="0" xfId="46" applyFont="1" applyAlignment="1">
      <alignment horizontal="left" vertical="top" wrapText="1"/>
    </xf>
    <xf numFmtId="171" fontId="2" fillId="2" borderId="1" xfId="48" applyNumberFormat="1" applyFont="1" applyFill="1" applyBorder="1" applyAlignment="1" applyProtection="1">
      <alignment vertical="center"/>
      <protection locked="0"/>
    </xf>
    <xf numFmtId="171" fontId="2" fillId="7" borderId="1" xfId="48" applyNumberFormat="1" applyFont="1" applyFill="1" applyBorder="1" applyAlignment="1" applyProtection="1">
      <alignment vertical="center"/>
      <protection locked="0"/>
    </xf>
    <xf numFmtId="171" fontId="2" fillId="0" borderId="0" xfId="48" applyNumberFormat="1" applyFont="1" applyFill="1" applyBorder="1" applyAlignment="1" applyProtection="1">
      <alignment vertical="center"/>
    </xf>
    <xf numFmtId="0" fontId="3" fillId="0" borderId="0" xfId="46" applyFont="1" applyAlignment="1">
      <alignment vertical="top"/>
    </xf>
    <xf numFmtId="171" fontId="2" fillId="0" borderId="1" xfId="48" applyNumberFormat="1" applyFont="1" applyFill="1" applyBorder="1" applyAlignment="1" applyProtection="1">
      <alignment vertical="center"/>
    </xf>
    <xf numFmtId="171" fontId="2" fillId="2" borderId="1" xfId="48" applyNumberFormat="1" applyFont="1" applyFill="1" applyBorder="1" applyAlignment="1" applyProtection="1">
      <alignment vertical="top"/>
      <protection locked="0"/>
    </xf>
    <xf numFmtId="0" fontId="1" fillId="6" borderId="0" xfId="46" applyFont="1" applyFill="1" applyAlignment="1">
      <alignment vertical="center"/>
    </xf>
    <xf numFmtId="171" fontId="1" fillId="0" borderId="0" xfId="48" applyNumberFormat="1" applyFont="1" applyFill="1" applyBorder="1" applyAlignment="1" applyProtection="1">
      <alignment vertical="center"/>
    </xf>
    <xf numFmtId="0" fontId="2" fillId="6" borderId="0" xfId="46" applyFill="1" applyAlignment="1">
      <alignment vertical="top" wrapText="1"/>
    </xf>
    <xf numFmtId="0" fontId="2" fillId="0" borderId="0" xfId="10" applyFill="1" applyBorder="1" applyAlignment="1">
      <alignment horizontal="left" vertical="top"/>
    </xf>
    <xf numFmtId="0" fontId="2" fillId="0" borderId="0" xfId="46" applyAlignment="1">
      <alignment wrapText="1"/>
    </xf>
    <xf numFmtId="0" fontId="2" fillId="6" borderId="0" xfId="46" applyFill="1" applyAlignment="1">
      <alignment horizontal="center" vertical="center"/>
    </xf>
    <xf numFmtId="0" fontId="2" fillId="6" borderId="0" xfId="46" applyFill="1" applyAlignment="1">
      <alignment vertical="center" wrapText="1"/>
    </xf>
    <xf numFmtId="0" fontId="2" fillId="0" borderId="0" xfId="46" applyAlignment="1">
      <alignment vertical="center" wrapText="1"/>
    </xf>
    <xf numFmtId="0" fontId="54" fillId="6" borderId="0" xfId="47" applyFill="1" applyBorder="1" applyAlignment="1" applyProtection="1">
      <alignment vertical="top" wrapText="1"/>
    </xf>
    <xf numFmtId="0" fontId="54" fillId="6" borderId="0" xfId="47" applyFill="1" applyBorder="1" applyAlignment="1" applyProtection="1">
      <alignment vertical="top"/>
    </xf>
    <xf numFmtId="0" fontId="2" fillId="6" borderId="0" xfId="46" applyFill="1" applyAlignment="1">
      <alignment horizontal="center" wrapText="1"/>
    </xf>
    <xf numFmtId="0" fontId="1" fillId="6" borderId="1" xfId="46" applyFont="1" applyFill="1" applyBorder="1" applyAlignment="1">
      <alignment vertical="top" wrapText="1"/>
    </xf>
    <xf numFmtId="0" fontId="2" fillId="0" borderId="18" xfId="7" applyFont="1" applyFill="1" applyAlignment="1">
      <alignment horizontal="left" vertical="top" wrapText="1"/>
    </xf>
    <xf numFmtId="166" fontId="2" fillId="9" borderId="99" xfId="5" applyFont="1" applyBorder="1" applyAlignment="1">
      <alignment horizontal="right" vertical="center" wrapText="1"/>
    </xf>
    <xf numFmtId="0" fontId="60" fillId="6" borderId="0" xfId="46" applyFont="1" applyFill="1" applyAlignment="1">
      <alignment vertical="center"/>
    </xf>
    <xf numFmtId="0" fontId="60" fillId="6" borderId="0" xfId="46" applyFont="1" applyFill="1"/>
    <xf numFmtId="0" fontId="60" fillId="6" borderId="0" xfId="46" applyFont="1" applyFill="1" applyAlignment="1">
      <alignment vertical="top" wrapText="1"/>
    </xf>
    <xf numFmtId="0" fontId="9" fillId="6" borderId="0" xfId="46" applyFont="1" applyFill="1" applyAlignment="1">
      <alignment wrapText="1"/>
    </xf>
    <xf numFmtId="0" fontId="6" fillId="6" borderId="0" xfId="46" applyFont="1" applyFill="1" applyAlignment="1">
      <alignment wrapText="1"/>
    </xf>
    <xf numFmtId="0" fontId="6" fillId="6" borderId="0" xfId="46" applyFont="1" applyFill="1" applyAlignment="1">
      <alignment horizontal="center" wrapText="1"/>
    </xf>
    <xf numFmtId="0" fontId="6" fillId="6" borderId="0" xfId="46" applyFont="1" applyFill="1" applyAlignment="1">
      <alignment vertical="top" wrapText="1"/>
    </xf>
    <xf numFmtId="0" fontId="2" fillId="6" borderId="0" xfId="46" applyFill="1" applyAlignment="1">
      <alignment horizontal="left" vertical="center" wrapText="1"/>
    </xf>
    <xf numFmtId="0" fontId="2" fillId="6" borderId="0" xfId="46" applyFill="1" applyAlignment="1">
      <alignment horizontal="left" wrapText="1"/>
    </xf>
    <xf numFmtId="0" fontId="2" fillId="6" borderId="100" xfId="46" applyFill="1" applyBorder="1" applyAlignment="1">
      <alignment vertical="center"/>
    </xf>
    <xf numFmtId="0" fontId="2" fillId="6" borderId="101" xfId="46" applyFill="1" applyBorder="1" applyAlignment="1">
      <alignment wrapText="1"/>
    </xf>
    <xf numFmtId="0" fontId="2" fillId="6" borderId="102" xfId="46" applyFill="1" applyBorder="1" applyAlignment="1">
      <alignment wrapText="1"/>
    </xf>
    <xf numFmtId="166" fontId="3" fillId="9" borderId="18" xfId="5" applyFont="1" applyBorder="1" applyAlignment="1">
      <alignment horizontal="right" vertical="center" wrapText="1"/>
    </xf>
    <xf numFmtId="0" fontId="4" fillId="0" borderId="0" xfId="49" applyFill="1" applyBorder="1" applyAlignment="1" applyProtection="1"/>
    <xf numFmtId="0" fontId="3" fillId="6" borderId="0" xfId="50" applyAlignment="1">
      <alignment vertical="center"/>
    </xf>
    <xf numFmtId="0" fontId="4" fillId="6" borderId="0" xfId="47" quotePrefix="1" applyFont="1" applyFill="1" applyBorder="1" applyAlignment="1" applyProtection="1">
      <alignment vertical="center" wrapText="1"/>
    </xf>
    <xf numFmtId="0" fontId="6" fillId="6" borderId="0" xfId="47" applyFont="1" applyFill="1" applyBorder="1" applyAlignment="1" applyProtection="1">
      <alignment vertical="center"/>
    </xf>
    <xf numFmtId="0" fontId="3" fillId="6" borderId="0" xfId="46" applyFont="1" applyFill="1" applyAlignment="1">
      <alignment vertical="center"/>
    </xf>
    <xf numFmtId="0" fontId="4" fillId="0" borderId="0" xfId="0" applyFont="1" applyAlignment="1">
      <alignment horizontal="left" vertical="top"/>
    </xf>
    <xf numFmtId="0" fontId="53" fillId="0" borderId="0" xfId="0" applyFont="1" applyAlignment="1">
      <alignment vertical="top"/>
    </xf>
    <xf numFmtId="0" fontId="53" fillId="0" borderId="0" xfId="0" applyFont="1" applyAlignment="1">
      <alignment vertical="top" wrapText="1"/>
    </xf>
    <xf numFmtId="0" fontId="4" fillId="0" borderId="0" xfId="0" applyFont="1" applyAlignment="1">
      <alignment vertical="center"/>
    </xf>
    <xf numFmtId="173" fontId="8" fillId="0" borderId="0" xfId="0" applyNumberFormat="1" applyFont="1" applyAlignment="1">
      <alignment vertical="top" wrapText="1"/>
    </xf>
    <xf numFmtId="0" fontId="23" fillId="0" borderId="98" xfId="9" applyFont="1" applyBorder="1"/>
    <xf numFmtId="174" fontId="28" fillId="7" borderId="1" xfId="9" applyNumberFormat="1" applyFont="1" applyFill="1" applyBorder="1" applyAlignment="1" applyProtection="1">
      <alignment vertical="center" wrapText="1"/>
      <protection locked="0"/>
    </xf>
    <xf numFmtId="0" fontId="31" fillId="0" borderId="77" xfId="7" applyFont="1" applyBorder="1" applyAlignment="1">
      <alignment horizontal="right" vertical="top"/>
    </xf>
    <xf numFmtId="173" fontId="2" fillId="0" borderId="0" xfId="0" applyNumberFormat="1" applyFont="1" applyAlignment="1">
      <alignment horizontal="center" vertical="top" wrapText="1"/>
    </xf>
    <xf numFmtId="4" fontId="2" fillId="0" borderId="0" xfId="5" applyNumberFormat="1" applyFont="1" applyFill="1" applyAlignment="1">
      <alignment horizontal="right" vertical="center" wrapText="1"/>
    </xf>
    <xf numFmtId="173"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4" fillId="6" borderId="0" xfId="47" applyFont="1" applyFill="1" applyBorder="1" applyAlignment="1" applyProtection="1">
      <alignment horizontal="left" vertical="top"/>
    </xf>
    <xf numFmtId="0" fontId="0" fillId="0" borderId="0" xfId="0" applyAlignment="1">
      <alignment horizontal="center"/>
    </xf>
    <xf numFmtId="0" fontId="8" fillId="0" borderId="0" xfId="0" applyFont="1" applyAlignment="1">
      <alignment vertical="top"/>
    </xf>
    <xf numFmtId="0" fontId="8" fillId="0" borderId="0" xfId="0" applyFont="1"/>
    <xf numFmtId="0" fontId="1" fillId="6" borderId="15" xfId="46" applyFont="1" applyFill="1" applyBorder="1" applyAlignment="1">
      <alignment horizontal="left" vertical="top" wrapText="1"/>
    </xf>
    <xf numFmtId="0" fontId="65" fillId="7" borderId="3" xfId="46" applyFont="1" applyFill="1" applyBorder="1" applyAlignment="1" applyProtection="1">
      <alignment horizontal="left" vertical="center" wrapText="1"/>
      <protection locked="0"/>
    </xf>
    <xf numFmtId="0" fontId="65" fillId="8" borderId="3" xfId="46" applyFont="1" applyFill="1" applyBorder="1" applyAlignment="1" applyProtection="1">
      <alignment horizontal="left" vertical="center" wrapText="1"/>
      <protection locked="0"/>
    </xf>
    <xf numFmtId="0" fontId="65" fillId="9" borderId="3" xfId="46" applyFont="1" applyFill="1" applyBorder="1" applyAlignment="1">
      <alignment horizontal="center" vertical="center" wrapText="1"/>
    </xf>
    <xf numFmtId="0" fontId="65" fillId="47" borderId="3" xfId="46" applyFont="1" applyFill="1" applyBorder="1" applyAlignment="1">
      <alignment horizontal="left" vertical="center" wrapText="1"/>
    </xf>
    <xf numFmtId="0" fontId="1" fillId="6" borderId="12" xfId="46" applyFont="1" applyFill="1" applyBorder="1" applyAlignment="1">
      <alignment horizontal="left" vertical="top" wrapText="1"/>
    </xf>
    <xf numFmtId="0" fontId="31" fillId="0" borderId="2" xfId="0" applyFont="1" applyBorder="1"/>
    <xf numFmtId="49" fontId="2" fillId="6" borderId="106" xfId="46" applyNumberFormat="1" applyFill="1" applyBorder="1"/>
    <xf numFmtId="0" fontId="3" fillId="6" borderId="0" xfId="47" applyFont="1" applyFill="1" applyBorder="1" applyAlignment="1" applyProtection="1">
      <alignment vertical="center"/>
    </xf>
    <xf numFmtId="0" fontId="2" fillId="8" borderId="1" xfId="0" applyFont="1" applyFill="1" applyBorder="1" applyAlignment="1" applyProtection="1">
      <alignment vertical="top"/>
      <protection locked="0"/>
    </xf>
    <xf numFmtId="0" fontId="2" fillId="8" borderId="1" xfId="1" applyFill="1" applyBorder="1" applyAlignment="1">
      <alignment horizontal="left" vertical="top" wrapText="1"/>
      <protection locked="0"/>
    </xf>
    <xf numFmtId="0" fontId="2" fillId="8" borderId="1" xfId="0" applyFont="1" applyFill="1" applyBorder="1" applyAlignment="1" applyProtection="1">
      <alignment horizontal="left" vertical="top"/>
      <protection locked="0"/>
    </xf>
    <xf numFmtId="0" fontId="2" fillId="0" borderId="18" xfId="11" applyFont="1" applyAlignment="1">
      <alignment vertical="top" wrapText="1"/>
    </xf>
    <xf numFmtId="168" fontId="2" fillId="0" borderId="109" xfId="0" applyNumberFormat="1" applyFont="1" applyBorder="1"/>
    <xf numFmtId="0" fontId="2" fillId="0" borderId="18" xfId="0" applyFont="1" applyBorder="1" applyAlignment="1">
      <alignment horizontal="center" vertical="center"/>
    </xf>
    <xf numFmtId="0" fontId="2" fillId="7" borderId="18" xfId="0" applyFont="1" applyFill="1" applyBorder="1" applyAlignment="1" applyProtection="1">
      <alignment vertical="top"/>
      <protection locked="0"/>
    </xf>
    <xf numFmtId="0" fontId="2" fillId="8" borderId="18" xfId="0" applyFont="1" applyFill="1" applyBorder="1" applyAlignment="1" applyProtection="1">
      <alignment vertical="top"/>
      <protection locked="0"/>
    </xf>
    <xf numFmtId="0" fontId="34" fillId="0" borderId="0" xfId="0" applyFont="1" applyAlignment="1">
      <alignment vertical="top" wrapText="1"/>
    </xf>
    <xf numFmtId="0" fontId="31" fillId="0" borderId="3" xfId="0" applyFont="1" applyBorder="1" applyAlignment="1">
      <alignment vertical="top" wrapText="1"/>
    </xf>
    <xf numFmtId="0" fontId="4" fillId="0" borderId="0" xfId="0" applyFont="1" applyAlignment="1">
      <alignment vertical="top" wrapText="1"/>
    </xf>
    <xf numFmtId="0" fontId="3" fillId="0" borderId="0" xfId="0" applyFont="1" applyAlignment="1">
      <alignment vertical="center" wrapText="1"/>
    </xf>
    <xf numFmtId="0" fontId="2" fillId="6" borderId="0" xfId="46" applyFill="1" applyAlignment="1">
      <alignment horizontal="left" vertical="top" wrapText="1"/>
    </xf>
    <xf numFmtId="0" fontId="2" fillId="6" borderId="3" xfId="46" applyFill="1" applyBorder="1" applyAlignment="1">
      <alignment vertical="top" wrapText="1"/>
    </xf>
    <xf numFmtId="0" fontId="1" fillId="0" borderId="22" xfId="0" applyFont="1" applyBorder="1" applyAlignment="1">
      <alignment vertical="center"/>
    </xf>
    <xf numFmtId="0" fontId="1" fillId="0" borderId="32" xfId="0" applyFont="1" applyBorder="1" applyAlignment="1">
      <alignment vertical="center"/>
    </xf>
    <xf numFmtId="0" fontId="2" fillId="0" borderId="18" xfId="7" applyFont="1" applyFill="1" applyAlignment="1" applyProtection="1">
      <alignment vertical="center" wrapText="1"/>
      <protection locked="0"/>
    </xf>
    <xf numFmtId="0" fontId="2" fillId="6" borderId="96" xfId="46" applyFill="1" applyBorder="1" applyAlignment="1">
      <alignment vertical="top" wrapText="1"/>
    </xf>
    <xf numFmtId="0" fontId="2" fillId="6" borderId="0" xfId="46" applyFill="1" applyAlignment="1">
      <alignment horizontal="left" vertical="center"/>
    </xf>
    <xf numFmtId="0" fontId="1" fillId="6" borderId="110" xfId="46" applyFont="1" applyFill="1" applyBorder="1" applyAlignment="1">
      <alignment horizontal="left" vertical="top" wrapText="1"/>
    </xf>
    <xf numFmtId="0" fontId="3" fillId="6" borderId="0" xfId="46" applyFont="1" applyFill="1" applyAlignment="1">
      <alignment horizontal="left" vertical="center"/>
    </xf>
    <xf numFmtId="0" fontId="6" fillId="6" borderId="0" xfId="47" applyFont="1" applyFill="1" applyBorder="1" applyAlignment="1" applyProtection="1">
      <alignment horizontal="left" vertical="center"/>
    </xf>
    <xf numFmtId="0" fontId="0" fillId="0" borderId="0" xfId="0" applyAlignment="1">
      <alignment horizontal="left" vertical="center"/>
    </xf>
    <xf numFmtId="0" fontId="2" fillId="0" borderId="0" xfId="46" applyAlignment="1">
      <alignment horizontal="left" vertical="center" wrapText="1"/>
    </xf>
    <xf numFmtId="0" fontId="66" fillId="0" borderId="0" xfId="0" applyFont="1" applyAlignment="1">
      <alignment horizontal="left" vertical="center"/>
    </xf>
    <xf numFmtId="0" fontId="1" fillId="0" borderId="0" xfId="0" applyFont="1" applyAlignment="1">
      <alignment vertical="top"/>
    </xf>
    <xf numFmtId="0" fontId="2" fillId="0" borderId="96" xfId="0" applyFont="1" applyBorder="1"/>
    <xf numFmtId="0" fontId="1" fillId="6" borderId="107" xfId="46" applyFont="1" applyFill="1" applyBorder="1" applyAlignment="1">
      <alignment vertical="top" wrapText="1"/>
    </xf>
    <xf numFmtId="0" fontId="1" fillId="6" borderId="110" xfId="46" applyFont="1" applyFill="1" applyBorder="1" applyAlignment="1">
      <alignment vertical="top" wrapText="1"/>
    </xf>
    <xf numFmtId="171" fontId="2" fillId="0" borderId="107" xfId="48" applyNumberFormat="1" applyFont="1" applyFill="1" applyBorder="1" applyAlignment="1" applyProtection="1">
      <alignment vertical="center" wrapText="1"/>
    </xf>
    <xf numFmtId="0" fontId="1" fillId="6" borderId="106" xfId="46" applyFont="1" applyFill="1" applyBorder="1" applyAlignment="1">
      <alignment vertical="top" wrapText="1"/>
    </xf>
    <xf numFmtId="171" fontId="2" fillId="2" borderId="107" xfId="48" applyNumberFormat="1" applyFont="1" applyFill="1" applyBorder="1" applyAlignment="1" applyProtection="1">
      <alignment vertical="top"/>
      <protection locked="0"/>
    </xf>
    <xf numFmtId="3" fontId="2" fillId="8" borderId="18" xfId="45" applyNumberFormat="1" applyFont="1" applyFill="1" applyBorder="1" applyAlignment="1" applyProtection="1">
      <alignment vertical="center" wrapText="1"/>
      <protection locked="0"/>
    </xf>
    <xf numFmtId="3" fontId="2" fillId="9" borderId="97" xfId="5" applyNumberFormat="1" applyFont="1" applyBorder="1" applyAlignment="1">
      <alignment vertical="center" wrapText="1"/>
    </xf>
    <xf numFmtId="3" fontId="2" fillId="0" borderId="0" xfId="0" applyNumberFormat="1" applyFont="1" applyAlignment="1">
      <alignment vertical="top"/>
    </xf>
    <xf numFmtId="3" fontId="3" fillId="9" borderId="97" xfId="5" applyNumberFormat="1" applyFont="1" applyBorder="1" applyAlignment="1">
      <alignment vertical="center" wrapText="1"/>
    </xf>
    <xf numFmtId="171" fontId="2" fillId="0" borderId="96" xfId="48" applyNumberFormat="1" applyFont="1" applyFill="1" applyBorder="1" applyAlignment="1" applyProtection="1">
      <alignment vertical="center"/>
    </xf>
    <xf numFmtId="1" fontId="2" fillId="0" borderId="18" xfId="45" applyNumberFormat="1" applyFont="1" applyFill="1" applyBorder="1" applyAlignment="1" applyProtection="1">
      <alignment vertical="center" wrapText="1"/>
    </xf>
    <xf numFmtId="0" fontId="2" fillId="0" borderId="18" xfId="7" applyFont="1" applyFill="1" applyAlignment="1" applyProtection="1">
      <alignment vertical="center" wrapText="1"/>
    </xf>
    <xf numFmtId="166" fontId="2" fillId="15" borderId="22" xfId="7" applyNumberFormat="1" applyFont="1" applyFill="1" applyBorder="1" applyAlignment="1" applyProtection="1">
      <alignment horizontal="right" vertical="center" wrapText="1"/>
    </xf>
    <xf numFmtId="175" fontId="2" fillId="9" borderId="97" xfId="5" applyNumberFormat="1" applyFont="1" applyBorder="1" applyAlignment="1" applyProtection="1">
      <alignment vertical="center" wrapText="1"/>
    </xf>
    <xf numFmtId="175" fontId="2" fillId="8" borderId="97" xfId="5" applyNumberFormat="1" applyFont="1" applyFill="1" applyBorder="1" applyAlignment="1" applyProtection="1">
      <alignment vertical="center" wrapText="1"/>
      <protection locked="0"/>
    </xf>
    <xf numFmtId="175" fontId="2" fillId="7" borderId="97" xfId="5" applyNumberFormat="1" applyFont="1" applyFill="1" applyBorder="1" applyAlignment="1" applyProtection="1">
      <alignment vertical="center" wrapText="1"/>
      <protection locked="0"/>
    </xf>
    <xf numFmtId="166" fontId="2" fillId="0" borderId="22" xfId="7" applyNumberFormat="1" applyFont="1" applyFill="1" applyBorder="1" applyAlignment="1" applyProtection="1">
      <alignment horizontal="right" vertical="top" wrapText="1"/>
    </xf>
    <xf numFmtId="166" fontId="2" fillId="9" borderId="99" xfId="5" applyFont="1" applyBorder="1" applyAlignment="1" applyProtection="1">
      <alignment horizontal="right" vertical="center" wrapText="1"/>
    </xf>
    <xf numFmtId="0" fontId="2" fillId="0" borderId="18" xfId="7" applyFont="1" applyFill="1" applyAlignment="1" applyProtection="1">
      <alignment horizontal="left" vertical="top" wrapText="1"/>
    </xf>
    <xf numFmtId="0" fontId="4" fillId="6" borderId="0" xfId="47" quotePrefix="1" applyFont="1" applyFill="1" applyBorder="1" applyAlignment="1" applyProtection="1">
      <alignment vertical="center"/>
    </xf>
    <xf numFmtId="0" fontId="2" fillId="0" borderId="32" xfId="7" applyFont="1" applyFill="1" applyBorder="1" applyAlignment="1" applyProtection="1">
      <alignment vertical="center" wrapText="1"/>
    </xf>
    <xf numFmtId="171" fontId="2" fillId="0" borderId="107" xfId="48" applyNumberFormat="1" applyFont="1" applyFill="1" applyBorder="1" applyAlignment="1" applyProtection="1">
      <alignment vertical="center"/>
    </xf>
    <xf numFmtId="171" fontId="2" fillId="0" borderId="110" xfId="48" applyNumberFormat="1" applyFont="1" applyFill="1" applyBorder="1" applyAlignment="1" applyProtection="1">
      <alignment vertical="center"/>
    </xf>
    <xf numFmtId="0" fontId="2" fillId="7" borderId="106" xfId="46" applyFill="1" applyBorder="1" applyAlignment="1" applyProtection="1">
      <alignment horizontal="left" vertical="center"/>
      <protection locked="0"/>
    </xf>
    <xf numFmtId="0" fontId="2" fillId="6" borderId="106" xfId="46" applyFill="1" applyBorder="1" applyAlignment="1">
      <alignment vertical="center"/>
    </xf>
    <xf numFmtId="171" fontId="2" fillId="0" borderId="1" xfId="48" applyNumberFormat="1" applyFont="1" applyFill="1" applyBorder="1" applyAlignment="1" applyProtection="1">
      <alignment horizontal="left" vertical="center"/>
    </xf>
    <xf numFmtId="0" fontId="2" fillId="0" borderId="0" xfId="46" applyAlignment="1">
      <alignment horizontal="center" vertical="center" textRotation="90"/>
    </xf>
    <xf numFmtId="0" fontId="2" fillId="0" borderId="0" xfId="46" applyAlignment="1">
      <alignment horizontal="center"/>
    </xf>
    <xf numFmtId="0" fontId="67" fillId="0" borderId="0" xfId="0" applyFont="1" applyAlignment="1">
      <alignment horizontal="left" vertical="center"/>
    </xf>
    <xf numFmtId="175" fontId="2" fillId="9" borderId="18" xfId="5" applyNumberFormat="1" applyFont="1" applyBorder="1" applyAlignment="1" applyProtection="1">
      <alignment vertical="center" wrapText="1"/>
    </xf>
    <xf numFmtId="0" fontId="1" fillId="0" borderId="18" xfId="0" applyFont="1" applyBorder="1" applyAlignment="1">
      <alignment horizontal="left" vertical="top" wrapText="1"/>
    </xf>
    <xf numFmtId="166" fontId="2" fillId="8" borderId="22" xfId="7" applyNumberFormat="1" applyFont="1" applyFill="1" applyBorder="1" applyAlignment="1" applyProtection="1">
      <alignment horizontal="right" vertical="top" wrapText="1"/>
      <protection locked="0"/>
    </xf>
    <xf numFmtId="171" fontId="2" fillId="0" borderId="106" xfId="48" applyNumberFormat="1" applyFont="1" applyFill="1" applyBorder="1" applyAlignment="1" applyProtection="1">
      <alignment vertical="center"/>
    </xf>
    <xf numFmtId="0" fontId="2" fillId="6" borderId="96" xfId="46" applyFill="1" applyBorder="1"/>
    <xf numFmtId="0" fontId="2" fillId="0" borderId="1" xfId="46" applyBorder="1" applyAlignment="1">
      <alignment vertical="top" textRotation="180"/>
    </xf>
    <xf numFmtId="0" fontId="2" fillId="0" borderId="0" xfId="6" applyFill="1" applyAlignment="1" applyProtection="1">
      <alignment horizontal="left" vertical="top" wrapText="1"/>
    </xf>
    <xf numFmtId="0" fontId="0" fillId="0" borderId="96" xfId="0" applyBorder="1"/>
    <xf numFmtId="0" fontId="64" fillId="15" borderId="11" xfId="0" applyFont="1" applyFill="1" applyBorder="1" applyAlignment="1">
      <alignment vertical="top" wrapText="1"/>
    </xf>
    <xf numFmtId="0" fontId="64" fillId="15" borderId="1" xfId="0" applyFont="1" applyFill="1" applyBorder="1" applyAlignment="1">
      <alignment vertical="top" wrapText="1"/>
    </xf>
    <xf numFmtId="166" fontId="30" fillId="0" borderId="0" xfId="5" applyFont="1" applyFill="1" applyAlignment="1">
      <alignment horizontal="right" vertical="top" wrapText="1"/>
    </xf>
    <xf numFmtId="49" fontId="2" fillId="7" borderId="18" xfId="7" applyNumberFormat="1" applyFill="1" applyAlignment="1" applyProtection="1">
      <alignment horizontal="left" vertical="top"/>
      <protection locked="0"/>
    </xf>
    <xf numFmtId="167" fontId="2" fillId="0" borderId="43" xfId="7" applyNumberFormat="1" applyBorder="1" applyAlignment="1">
      <alignment horizontal="right" vertical="center"/>
    </xf>
    <xf numFmtId="167" fontId="2" fillId="0" borderId="26" xfId="7" applyNumberFormat="1" applyBorder="1" applyAlignment="1">
      <alignment horizontal="right" vertical="center"/>
    </xf>
    <xf numFmtId="0" fontId="2" fillId="0" borderId="18" xfId="7" applyAlignment="1">
      <alignment horizontal="left" vertical="top" wrapText="1"/>
    </xf>
    <xf numFmtId="0" fontId="2" fillId="6" borderId="0" xfId="7" applyFill="1" applyBorder="1" applyAlignment="1">
      <alignment horizontal="left" vertical="top" wrapText="1"/>
    </xf>
    <xf numFmtId="49" fontId="2" fillId="7" borderId="22" xfId="7" applyNumberFormat="1" applyFill="1" applyBorder="1" applyAlignment="1" applyProtection="1">
      <alignment horizontal="left" vertical="top"/>
      <protection locked="0"/>
    </xf>
    <xf numFmtId="49" fontId="2" fillId="7" borderId="31" xfId="7" applyNumberFormat="1" applyFill="1" applyBorder="1" applyAlignment="1" applyProtection="1">
      <alignment horizontal="left" vertical="top"/>
      <protection locked="0"/>
    </xf>
    <xf numFmtId="49" fontId="2" fillId="7" borderId="32" xfId="7" applyNumberFormat="1" applyFill="1" applyBorder="1" applyAlignment="1" applyProtection="1">
      <alignment horizontal="left" vertical="top"/>
      <protection locked="0"/>
    </xf>
    <xf numFmtId="0" fontId="2" fillId="12" borderId="49" xfId="6" applyBorder="1" applyAlignment="1" applyProtection="1">
      <alignment horizontal="left" vertical="top" wrapText="1"/>
      <protection locked="0"/>
    </xf>
    <xf numFmtId="0" fontId="2" fillId="12" borderId="27" xfId="6" applyBorder="1" applyAlignment="1" applyProtection="1">
      <alignment horizontal="left" vertical="top" wrapText="1"/>
      <protection locked="0"/>
    </xf>
    <xf numFmtId="0" fontId="0" fillId="0" borderId="27" xfId="0" applyBorder="1" applyAlignment="1" applyProtection="1">
      <alignment wrapText="1"/>
      <protection locked="0"/>
    </xf>
    <xf numFmtId="0" fontId="0" fillId="0" borderId="50" xfId="0" applyBorder="1" applyAlignment="1" applyProtection="1">
      <alignment wrapText="1"/>
      <protection locked="0"/>
    </xf>
    <xf numFmtId="0" fontId="2" fillId="12" borderId="33" xfId="6" applyBorder="1" applyAlignment="1" applyProtection="1">
      <alignment horizontal="left" vertical="top" wrapText="1"/>
      <protection locked="0"/>
    </xf>
    <xf numFmtId="0" fontId="2" fillId="12" borderId="0" xfId="6" applyAlignment="1" applyProtection="1">
      <alignment horizontal="left" vertical="top" wrapText="1"/>
      <protection locked="0"/>
    </xf>
    <xf numFmtId="0" fontId="0" fillId="0" borderId="0" xfId="0" applyAlignment="1" applyProtection="1">
      <alignment wrapText="1"/>
      <protection locked="0"/>
    </xf>
    <xf numFmtId="0" fontId="0" fillId="0" borderId="94" xfId="0" applyBorder="1" applyAlignment="1" applyProtection="1">
      <alignment wrapText="1"/>
      <protection locked="0"/>
    </xf>
    <xf numFmtId="0" fontId="0" fillId="0" borderId="41" xfId="0"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4" fillId="0" borderId="0" xfId="0" applyFont="1" applyAlignment="1">
      <alignment horizontal="left" vertical="top" wrapText="1"/>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73" xfId="0" applyFont="1" applyBorder="1" applyAlignment="1">
      <alignment vertical="top" wrapText="1"/>
    </xf>
    <xf numFmtId="0" fontId="2" fillId="0" borderId="35" xfId="0" applyFont="1" applyBorder="1" applyAlignment="1">
      <alignment vertical="top" wrapText="1"/>
    </xf>
    <xf numFmtId="0" fontId="0" fillId="0" borderId="21" xfId="0" applyBorder="1" applyAlignment="1">
      <alignment vertical="top" wrapText="1"/>
    </xf>
    <xf numFmtId="0" fontId="7" fillId="0" borderId="45" xfId="0" applyFont="1" applyBorder="1" applyAlignment="1">
      <alignment vertical="top" wrapText="1"/>
    </xf>
    <xf numFmtId="0" fontId="2" fillId="0" borderId="0" xfId="0" applyFont="1" applyAlignment="1">
      <alignment vertical="top" wrapText="1"/>
    </xf>
    <xf numFmtId="0" fontId="2" fillId="0" borderId="68" xfId="0" applyFont="1" applyBorder="1" applyAlignment="1">
      <alignment vertical="top" wrapText="1"/>
    </xf>
    <xf numFmtId="0" fontId="2" fillId="0" borderId="45" xfId="0" applyFont="1" applyBorder="1" applyAlignment="1">
      <alignment vertical="top" wrapText="1"/>
    </xf>
    <xf numFmtId="0" fontId="8" fillId="0" borderId="0" xfId="0" applyFont="1" applyAlignment="1">
      <alignment horizontal="center" vertical="top" wrapText="1"/>
    </xf>
    <xf numFmtId="0" fontId="2" fillId="0" borderId="0" xfId="0" applyFont="1" applyAlignment="1">
      <alignment horizontal="left" vertical="top" wrapText="1"/>
    </xf>
    <xf numFmtId="49" fontId="2" fillId="8" borderId="22" xfId="7" applyNumberFormat="1" applyFill="1" applyBorder="1" applyAlignment="1" applyProtection="1">
      <alignment horizontal="left" vertical="top" wrapText="1"/>
      <protection locked="0"/>
    </xf>
    <xf numFmtId="49" fontId="2" fillId="8" borderId="31" xfId="7" applyNumberFormat="1" applyFill="1" applyBorder="1" applyAlignment="1" applyProtection="1">
      <alignment horizontal="left" vertical="top" wrapText="1"/>
      <protection locked="0"/>
    </xf>
    <xf numFmtId="49" fontId="2" fillId="8" borderId="32" xfId="7" applyNumberFormat="1" applyFill="1" applyBorder="1" applyAlignment="1" applyProtection="1">
      <alignment horizontal="left" vertical="top" wrapText="1"/>
      <protection locked="0"/>
    </xf>
    <xf numFmtId="0" fontId="25" fillId="0" borderId="7" xfId="9" applyFont="1" applyBorder="1" applyAlignment="1">
      <alignment horizontal="left" vertical="top" wrapText="1"/>
    </xf>
    <xf numFmtId="0" fontId="25" fillId="0" borderId="13" xfId="9" applyFont="1" applyBorder="1" applyAlignment="1">
      <alignment horizontal="left" vertical="top" wrapText="1"/>
    </xf>
    <xf numFmtId="0" fontId="25" fillId="0" borderId="44" xfId="9" applyFont="1" applyBorder="1" applyAlignment="1">
      <alignment horizontal="left" vertical="top" wrapText="1"/>
    </xf>
    <xf numFmtId="0" fontId="2" fillId="0" borderId="22" xfId="7" applyBorder="1" applyAlignment="1">
      <alignment horizontal="left" vertical="top" wrapText="1"/>
    </xf>
    <xf numFmtId="0" fontId="2" fillId="0" borderId="31" xfId="7" applyBorder="1" applyAlignment="1">
      <alignment horizontal="left" vertical="top" wrapText="1"/>
    </xf>
    <xf numFmtId="0" fontId="2" fillId="0" borderId="32" xfId="7" applyBorder="1" applyAlignment="1">
      <alignment horizontal="left" vertical="top" wrapText="1"/>
    </xf>
    <xf numFmtId="0" fontId="2" fillId="0" borderId="7" xfId="0" applyFont="1" applyBorder="1" applyAlignment="1">
      <alignment horizontal="left" vertical="top" wrapText="1"/>
    </xf>
    <xf numFmtId="0" fontId="2" fillId="0" borderId="37" xfId="0" applyFont="1" applyBorder="1" applyAlignment="1">
      <alignment vertical="top" wrapText="1"/>
    </xf>
    <xf numFmtId="0" fontId="30" fillId="0" borderId="0" xfId="0" applyFont="1" applyAlignment="1">
      <alignment horizontal="left" vertical="top"/>
    </xf>
    <xf numFmtId="0" fontId="6" fillId="7" borderId="45" xfId="0" applyFont="1" applyFill="1" applyBorder="1" applyAlignment="1" applyProtection="1">
      <alignment vertical="top" wrapText="1"/>
      <protection locked="0"/>
    </xf>
    <xf numFmtId="0" fontId="0" fillId="7" borderId="0" xfId="0" applyFill="1" applyAlignment="1" applyProtection="1">
      <alignment wrapText="1"/>
      <protection locked="0"/>
    </xf>
    <xf numFmtId="0" fontId="0" fillId="7" borderId="68" xfId="0" applyFill="1" applyBorder="1" applyAlignment="1" applyProtection="1">
      <alignment wrapText="1"/>
      <protection locked="0"/>
    </xf>
    <xf numFmtId="0" fontId="0" fillId="7" borderId="45" xfId="0" applyFill="1" applyBorder="1" applyAlignment="1" applyProtection="1">
      <alignment wrapText="1"/>
      <protection locked="0"/>
    </xf>
    <xf numFmtId="0" fontId="0" fillId="7" borderId="71" xfId="0" applyFill="1" applyBorder="1" applyAlignment="1" applyProtection="1">
      <alignment wrapText="1"/>
      <protection locked="0"/>
    </xf>
    <xf numFmtId="0" fontId="0" fillId="7" borderId="72" xfId="0" applyFill="1" applyBorder="1" applyAlignment="1" applyProtection="1">
      <alignment wrapText="1"/>
      <protection locked="0"/>
    </xf>
    <xf numFmtId="0" fontId="0" fillId="7" borderId="73" xfId="0" applyFill="1" applyBorder="1" applyAlignment="1" applyProtection="1">
      <alignment wrapText="1"/>
      <protection locked="0"/>
    </xf>
    <xf numFmtId="167" fontId="2" fillId="0" borderId="0" xfId="7" applyNumberFormat="1" applyBorder="1" applyAlignment="1">
      <alignment horizontal="right" vertical="top"/>
    </xf>
    <xf numFmtId="0" fontId="50" fillId="0" borderId="23" xfId="0" applyFont="1" applyBorder="1" applyAlignment="1">
      <alignment vertical="top" wrapText="1"/>
    </xf>
    <xf numFmtId="0" fontId="0" fillId="0" borderId="19"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170" fontId="3" fillId="0" borderId="53" xfId="0" applyNumberFormat="1" applyFont="1" applyBorder="1" applyAlignment="1">
      <alignment vertical="center"/>
    </xf>
    <xf numFmtId="0" fontId="3" fillId="0" borderId="54" xfId="0" applyFont="1" applyBorder="1" applyAlignment="1">
      <alignment vertical="center"/>
    </xf>
    <xf numFmtId="0" fontId="31" fillId="0" borderId="0" xfId="0" applyFont="1" applyAlignment="1">
      <alignment horizontal="right" vertical="top"/>
    </xf>
    <xf numFmtId="0" fontId="3" fillId="0" borderId="0" xfId="0" applyFont="1" applyAlignment="1">
      <alignment horizontal="left" vertical="top" wrapText="1"/>
    </xf>
    <xf numFmtId="0" fontId="3" fillId="0" borderId="68" xfId="0" applyFont="1" applyBorder="1" applyAlignment="1">
      <alignment horizontal="left" vertical="top" wrapText="1"/>
    </xf>
    <xf numFmtId="167" fontId="2" fillId="9" borderId="46" xfId="7" applyNumberFormat="1" applyFill="1" applyBorder="1" applyAlignment="1">
      <alignment horizontal="right" vertical="center"/>
    </xf>
    <xf numFmtId="167" fontId="2" fillId="9" borderId="48" xfId="7" applyNumberFormat="1" applyFill="1" applyBorder="1" applyAlignment="1">
      <alignment horizontal="right" vertical="center"/>
    </xf>
    <xf numFmtId="0" fontId="2" fillId="0" borderId="28" xfId="0" applyFont="1" applyBorder="1" applyAlignment="1">
      <alignment horizontal="left" vertical="top"/>
    </xf>
    <xf numFmtId="0" fontId="2" fillId="0" borderId="21" xfId="0" applyFont="1" applyBorder="1" applyAlignment="1">
      <alignment horizontal="left" vertical="top"/>
    </xf>
    <xf numFmtId="0" fontId="0" fillId="7" borderId="107" xfId="0" applyFill="1" applyBorder="1" applyAlignment="1" applyProtection="1">
      <alignment horizontal="left" vertical="top" wrapText="1"/>
      <protection locked="0"/>
    </xf>
    <xf numFmtId="0" fontId="0" fillId="7" borderId="108" xfId="0" applyFill="1" applyBorder="1" applyAlignment="1" applyProtection="1">
      <alignment horizontal="left" vertical="top" wrapText="1"/>
      <protection locked="0"/>
    </xf>
    <xf numFmtId="0" fontId="1" fillId="0" borderId="7" xfId="0" quotePrefix="1" applyFont="1" applyBorder="1" applyAlignment="1">
      <alignment horizontal="left" vertical="top" wrapText="1"/>
    </xf>
    <xf numFmtId="0" fontId="1" fillId="0" borderId="13" xfId="0" quotePrefix="1" applyFont="1" applyBorder="1" applyAlignment="1">
      <alignment horizontal="left" vertical="top" wrapText="1"/>
    </xf>
    <xf numFmtId="0" fontId="1" fillId="0" borderId="14" xfId="0" quotePrefix="1" applyFont="1" applyBorder="1" applyAlignment="1">
      <alignment horizontal="left" vertical="top" wrapText="1"/>
    </xf>
    <xf numFmtId="0" fontId="2" fillId="8" borderId="7" xfId="0" applyFont="1" applyFill="1" applyBorder="1" applyAlignment="1" applyProtection="1">
      <alignment vertical="top" wrapText="1"/>
      <protection locked="0"/>
    </xf>
    <xf numFmtId="0" fontId="2" fillId="8" borderId="13" xfId="0" applyFont="1" applyFill="1" applyBorder="1" applyAlignment="1" applyProtection="1">
      <alignment wrapText="1"/>
      <protection locked="0"/>
    </xf>
    <xf numFmtId="0" fontId="2" fillId="8" borderId="14" xfId="0" applyFont="1" applyFill="1" applyBorder="1" applyAlignment="1" applyProtection="1">
      <alignment wrapText="1"/>
      <protection locked="0"/>
    </xf>
    <xf numFmtId="0" fontId="2" fillId="7" borderId="7" xfId="0" applyFont="1" applyFill="1" applyBorder="1" applyAlignment="1" applyProtection="1">
      <alignment horizontal="left" vertical="top" wrapText="1"/>
      <protection locked="0"/>
    </xf>
    <xf numFmtId="0" fontId="2" fillId="7" borderId="1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25" fillId="0" borderId="7" xfId="9" applyFont="1" applyBorder="1" applyAlignment="1">
      <alignment vertical="top" wrapText="1"/>
    </xf>
    <xf numFmtId="0" fontId="2" fillId="0" borderId="13" xfId="0" applyFont="1" applyBorder="1" applyAlignment="1">
      <alignment vertical="top" wrapText="1"/>
    </xf>
    <xf numFmtId="0" fontId="2" fillId="0" borderId="44" xfId="0" applyFont="1" applyBorder="1" applyAlignment="1">
      <alignment vertical="top" wrapText="1"/>
    </xf>
    <xf numFmtId="167" fontId="6" fillId="9" borderId="35" xfId="7" applyNumberFormat="1" applyFont="1" applyFill="1" applyBorder="1" applyAlignment="1">
      <alignment horizontal="center" vertical="center"/>
    </xf>
    <xf numFmtId="167" fontId="6" fillId="9" borderId="21" xfId="7" applyNumberFormat="1" applyFont="1" applyFill="1" applyBorder="1" applyAlignment="1">
      <alignment horizontal="center" vertical="center"/>
    </xf>
    <xf numFmtId="167" fontId="6" fillId="9" borderId="23" xfId="7" applyNumberFormat="1" applyFont="1" applyFill="1" applyBorder="1" applyAlignment="1">
      <alignment horizontal="center" vertical="center"/>
    </xf>
    <xf numFmtId="167" fontId="6" fillId="9" borderId="19" xfId="7" applyNumberFormat="1" applyFont="1" applyFill="1" applyBorder="1" applyAlignment="1">
      <alignment horizontal="center" vertical="center"/>
    </xf>
    <xf numFmtId="167" fontId="6" fillId="9" borderId="25" xfId="7" applyNumberFormat="1" applyFont="1" applyFill="1" applyBorder="1" applyAlignment="1">
      <alignment horizontal="center" vertical="center"/>
    </xf>
    <xf numFmtId="167" fontId="6" fillId="9" borderId="26" xfId="7" applyNumberFormat="1" applyFont="1" applyFill="1" applyBorder="1" applyAlignment="1">
      <alignment horizontal="center" vertical="center"/>
    </xf>
    <xf numFmtId="172" fontId="2" fillId="9" borderId="46" xfId="7" applyNumberFormat="1" applyFill="1" applyBorder="1" applyAlignment="1">
      <alignment horizontal="right" vertical="center"/>
    </xf>
    <xf numFmtId="172" fontId="2" fillId="9" borderId="48" xfId="7" applyNumberFormat="1" applyFill="1" applyBorder="1" applyAlignment="1">
      <alignment horizontal="right" vertical="center"/>
    </xf>
    <xf numFmtId="0" fontId="2" fillId="0" borderId="35" xfId="0" applyFont="1" applyBorder="1" applyAlignment="1">
      <alignment wrapText="1"/>
    </xf>
    <xf numFmtId="0" fontId="0" fillId="0" borderId="21" xfId="0" applyBorder="1" applyAlignment="1">
      <alignment wrapText="1"/>
    </xf>
    <xf numFmtId="0" fontId="0" fillId="0" borderId="25" xfId="0" applyBorder="1" applyAlignment="1">
      <alignment wrapText="1"/>
    </xf>
    <xf numFmtId="0" fontId="0" fillId="0" borderId="26" xfId="0" applyBorder="1" applyAlignment="1">
      <alignment wrapText="1"/>
    </xf>
    <xf numFmtId="0" fontId="15" fillId="15" borderId="7" xfId="0" applyFont="1" applyFill="1" applyBorder="1" applyAlignment="1">
      <alignment vertical="top" wrapText="1"/>
    </xf>
    <xf numFmtId="0" fontId="2" fillId="15" borderId="37" xfId="0" applyFont="1" applyFill="1" applyBorder="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0" fillId="7" borderId="7"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2" fillId="8" borderId="13" xfId="0" applyFont="1" applyFill="1" applyBorder="1" applyAlignment="1" applyProtection="1">
      <alignment horizontal="left" vertical="top"/>
      <protection locked="0"/>
    </xf>
    <xf numFmtId="0" fontId="2" fillId="8" borderId="14" xfId="0" applyFont="1" applyFill="1" applyBorder="1" applyAlignment="1" applyProtection="1">
      <alignment horizontal="left" vertical="top"/>
      <protection locked="0"/>
    </xf>
    <xf numFmtId="0" fontId="15" fillId="15" borderId="7" xfId="0" applyFont="1" applyFill="1" applyBorder="1" applyAlignment="1" applyProtection="1">
      <alignment horizontal="left" vertical="top" wrapText="1"/>
      <protection locked="0"/>
    </xf>
    <xf numFmtId="0" fontId="15" fillId="15" borderId="13" xfId="0" applyFont="1" applyFill="1" applyBorder="1" applyAlignment="1" applyProtection="1">
      <alignment horizontal="left" vertical="top" wrapText="1"/>
      <protection locked="0"/>
    </xf>
    <xf numFmtId="0" fontId="15" fillId="15" borderId="14" xfId="0" applyFont="1" applyFill="1" applyBorder="1" applyAlignment="1" applyProtection="1">
      <alignment horizontal="left" vertical="top" wrapText="1"/>
      <protection locked="0"/>
    </xf>
    <xf numFmtId="0" fontId="0" fillId="0" borderId="0" xfId="0" applyAlignment="1">
      <alignment vertical="top" wrapText="1"/>
    </xf>
    <xf numFmtId="0" fontId="15" fillId="15" borderId="7" xfId="0" applyFont="1" applyFill="1" applyBorder="1" applyAlignment="1">
      <alignment horizontal="left" vertical="top" wrapText="1"/>
    </xf>
    <xf numFmtId="0" fontId="15" fillId="15" borderId="13" xfId="0" applyFont="1" applyFill="1" applyBorder="1" applyAlignment="1">
      <alignment horizontal="left" vertical="top" wrapText="1"/>
    </xf>
    <xf numFmtId="0" fontId="15" fillId="15" borderId="14"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2" fillId="0" borderId="21" xfId="0" applyFont="1" applyBorder="1" applyAlignment="1">
      <alignment horizontal="right" wrapText="1"/>
    </xf>
    <xf numFmtId="0" fontId="0" fillId="0" borderId="26" xfId="0" applyBorder="1" applyAlignment="1">
      <alignment horizontal="right" wrapText="1"/>
    </xf>
    <xf numFmtId="0" fontId="24" fillId="9" borderId="53" xfId="9" applyFont="1" applyFill="1" applyBorder="1" applyAlignment="1">
      <alignment horizontal="right" vertical="center"/>
    </xf>
    <xf numFmtId="0" fontId="24" fillId="9" borderId="54" xfId="9" applyFont="1" applyFill="1" applyBorder="1" applyAlignment="1">
      <alignment horizontal="right" vertical="center"/>
    </xf>
    <xf numFmtId="0" fontId="36" fillId="0" borderId="0" xfId="0" applyFont="1" applyAlignment="1">
      <alignment vertical="top"/>
    </xf>
    <xf numFmtId="0" fontId="15" fillId="7" borderId="38" xfId="7" applyFont="1" applyFill="1" applyBorder="1" applyAlignment="1" applyProtection="1">
      <alignment horizontal="left" vertical="top" wrapText="1"/>
      <protection locked="0"/>
    </xf>
    <xf numFmtId="0" fontId="0" fillId="7" borderId="39" xfId="0" applyFill="1" applyBorder="1" applyAlignment="1" applyProtection="1">
      <alignment vertical="top" wrapText="1"/>
      <protection locked="0"/>
    </xf>
    <xf numFmtId="0" fontId="3" fillId="0" borderId="35" xfId="7" applyFont="1" applyBorder="1" applyAlignment="1">
      <alignment horizontal="left" vertical="top" wrapText="1"/>
    </xf>
    <xf numFmtId="0" fontId="0" fillId="0" borderId="23" xfId="0" applyBorder="1" applyAlignment="1">
      <alignment vertical="top" wrapText="1"/>
    </xf>
    <xf numFmtId="0" fontId="8" fillId="0" borderId="45" xfId="0" applyFont="1" applyBorder="1" applyAlignment="1">
      <alignment horizontal="center" vertical="top" wrapText="1"/>
    </xf>
    <xf numFmtId="0" fontId="0" fillId="0" borderId="0" xfId="0" applyAlignment="1">
      <alignment horizontal="center" vertical="top" wrapText="1"/>
    </xf>
    <xf numFmtId="0" fontId="2" fillId="0" borderId="72" xfId="0" applyFont="1" applyBorder="1" applyAlignment="1">
      <alignment horizontal="left" vertical="center" wrapText="1"/>
    </xf>
    <xf numFmtId="0" fontId="0" fillId="0" borderId="72" xfId="0" applyBorder="1" applyAlignment="1">
      <alignment horizontal="left" vertical="center" wrapText="1"/>
    </xf>
    <xf numFmtId="0" fontId="2" fillId="0" borderId="38" xfId="0" applyFont="1" applyBorder="1" applyAlignment="1">
      <alignment horizontal="left" wrapText="1"/>
    </xf>
    <xf numFmtId="0" fontId="2" fillId="0" borderId="40" xfId="0" applyFont="1" applyBorder="1" applyAlignment="1">
      <alignment horizontal="left" wrapText="1"/>
    </xf>
    <xf numFmtId="0" fontId="2" fillId="0" borderId="35" xfId="0" applyFont="1" applyBorder="1" applyAlignment="1">
      <alignment horizontal="left" vertical="top" wrapText="1"/>
    </xf>
    <xf numFmtId="0" fontId="0" fillId="0" borderId="28" xfId="0" applyBorder="1" applyAlignment="1">
      <alignment vertical="top" wrapText="1"/>
    </xf>
    <xf numFmtId="0" fontId="37" fillId="0" borderId="0" xfId="0" applyFont="1" applyAlignment="1">
      <alignment horizontal="right" vertical="top" wrapText="1"/>
    </xf>
    <xf numFmtId="49" fontId="2" fillId="8" borderId="49" xfId="7" applyNumberFormat="1" applyFill="1" applyBorder="1" applyAlignment="1" applyProtection="1">
      <alignment horizontal="left" vertical="top"/>
      <protection locked="0"/>
    </xf>
    <xf numFmtId="49" fontId="2" fillId="8" borderId="27" xfId="7" applyNumberFormat="1" applyFill="1" applyBorder="1" applyAlignment="1" applyProtection="1">
      <alignment horizontal="left" vertical="top"/>
      <protection locked="0"/>
    </xf>
    <xf numFmtId="49" fontId="2" fillId="8" borderId="50" xfId="7" applyNumberFormat="1" applyFill="1" applyBorder="1" applyAlignment="1" applyProtection="1">
      <alignment horizontal="left" vertical="top"/>
      <protection locked="0"/>
    </xf>
    <xf numFmtId="49" fontId="2" fillId="8" borderId="41" xfId="7" applyNumberFormat="1" applyFill="1" applyBorder="1" applyAlignment="1" applyProtection="1">
      <alignment horizontal="left" vertical="top"/>
      <protection locked="0"/>
    </xf>
    <xf numFmtId="49" fontId="2" fillId="8" borderId="29" xfId="7" applyNumberFormat="1" applyFill="1" applyBorder="1" applyAlignment="1" applyProtection="1">
      <alignment horizontal="left" vertical="top"/>
      <protection locked="0"/>
    </xf>
    <xf numFmtId="49" fontId="2" fillId="8" borderId="30" xfId="7" applyNumberFormat="1" applyFill="1" applyBorder="1" applyAlignment="1" applyProtection="1">
      <alignment horizontal="left" vertical="top"/>
      <protection locked="0"/>
    </xf>
    <xf numFmtId="0" fontId="2" fillId="0" borderId="22" xfId="7" applyBorder="1" applyAlignment="1">
      <alignment horizontal="left" vertical="top"/>
    </xf>
    <xf numFmtId="0" fontId="2" fillId="0" borderId="31" xfId="7" applyBorder="1" applyAlignment="1">
      <alignment horizontal="left" vertical="top"/>
    </xf>
    <xf numFmtId="0" fontId="2" fillId="0" borderId="32" xfId="7" applyBorder="1" applyAlignment="1">
      <alignment horizontal="left" vertical="top"/>
    </xf>
    <xf numFmtId="0" fontId="2" fillId="0" borderId="31" xfId="0" applyFont="1" applyBorder="1" applyAlignment="1">
      <alignment horizontal="left" vertical="center" wrapText="1"/>
    </xf>
    <xf numFmtId="0" fontId="2" fillId="0" borderId="35" xfId="0" applyFont="1" applyBorder="1" applyAlignment="1">
      <alignment horizontal="left" wrapText="1"/>
    </xf>
    <xf numFmtId="0" fontId="2" fillId="0" borderId="21"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3" fillId="0" borderId="0" xfId="7" applyFont="1" applyBorder="1" applyAlignment="1">
      <alignment horizontal="left" vertical="top" wrapText="1"/>
    </xf>
    <xf numFmtId="0" fontId="2" fillId="0" borderId="46" xfId="0" applyFont="1" applyBorder="1" applyAlignment="1">
      <alignment vertical="top" wrapText="1"/>
    </xf>
    <xf numFmtId="0" fontId="2" fillId="0" borderId="48" xfId="0" applyFont="1" applyBorder="1" applyAlignment="1">
      <alignment vertical="top" wrapText="1"/>
    </xf>
    <xf numFmtId="0" fontId="2" fillId="0" borderId="49" xfId="7" applyBorder="1" applyAlignment="1">
      <alignment horizontal="left" vertical="top" wrapText="1"/>
    </xf>
    <xf numFmtId="0" fontId="2" fillId="0" borderId="27" xfId="7" applyBorder="1" applyAlignment="1">
      <alignment horizontal="left" vertical="top" wrapText="1"/>
    </xf>
    <xf numFmtId="0" fontId="0" fillId="0" borderId="50" xfId="0" applyBorder="1" applyAlignment="1">
      <alignment vertical="top" wrapText="1"/>
    </xf>
    <xf numFmtId="0" fontId="2" fillId="0" borderId="41" xfId="7" applyBorder="1" applyAlignment="1">
      <alignment horizontal="left" vertical="top" wrapText="1"/>
    </xf>
    <xf numFmtId="0" fontId="2" fillId="0" borderId="29" xfId="7" applyBorder="1" applyAlignment="1">
      <alignment horizontal="left" vertical="top" wrapText="1"/>
    </xf>
    <xf numFmtId="0" fontId="0" fillId="0" borderId="30" xfId="0" applyBorder="1" applyAlignment="1">
      <alignment vertical="top" wrapText="1"/>
    </xf>
    <xf numFmtId="0" fontId="2" fillId="6" borderId="0" xfId="0" applyFont="1" applyFill="1" applyAlignment="1">
      <alignment horizontal="left" vertical="top" wrapText="1"/>
    </xf>
    <xf numFmtId="0" fontId="0" fillId="0" borderId="42" xfId="0" applyBorder="1" applyAlignment="1">
      <alignment vertical="top"/>
    </xf>
    <xf numFmtId="0" fontId="20" fillId="0" borderId="0" xfId="0" applyFont="1" applyAlignment="1">
      <alignment horizontal="left" vertical="center"/>
    </xf>
    <xf numFmtId="0" fontId="2" fillId="0" borderId="0" xfId="0" applyFont="1"/>
    <xf numFmtId="0" fontId="2" fillId="0" borderId="0" xfId="0" applyFont="1" applyAlignment="1">
      <alignment horizontal="left" vertical="center"/>
    </xf>
    <xf numFmtId="0" fontId="15" fillId="44" borderId="16" xfId="6" applyFont="1" applyFill="1" applyBorder="1" applyAlignment="1">
      <alignment horizontal="left" vertical="top" wrapText="1"/>
    </xf>
    <xf numFmtId="0" fontId="15" fillId="44" borderId="10" xfId="6" applyFont="1" applyFill="1" applyBorder="1" applyAlignment="1">
      <alignment horizontal="left" vertical="top" wrapText="1"/>
    </xf>
    <xf numFmtId="0" fontId="15" fillId="44" borderId="15" xfId="6" applyFont="1" applyFill="1" applyBorder="1" applyAlignment="1">
      <alignment horizontal="left" vertical="top" wrapText="1"/>
    </xf>
    <xf numFmtId="0" fontId="15" fillId="44" borderId="3" xfId="6" applyFont="1" applyFill="1" applyBorder="1" applyAlignment="1">
      <alignment horizontal="left" vertical="top" wrapText="1"/>
    </xf>
    <xf numFmtId="0" fontId="15" fillId="8" borderId="10" xfId="3" applyFont="1" applyBorder="1" applyAlignment="1">
      <alignment horizontal="left" vertical="top" wrapText="1"/>
    </xf>
    <xf numFmtId="0" fontId="15" fillId="8" borderId="11" xfId="3" applyFont="1" applyBorder="1" applyAlignment="1">
      <alignment horizontal="left" vertical="top" wrapText="1"/>
    </xf>
    <xf numFmtId="0" fontId="15" fillId="8" borderId="3" xfId="3" applyFont="1" applyBorder="1" applyAlignment="1">
      <alignment horizontal="left" vertical="top" wrapText="1"/>
    </xf>
    <xf numFmtId="0" fontId="15" fillId="8" borderId="12" xfId="3"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52" xfId="7" applyBorder="1" applyAlignment="1">
      <alignment horizontal="left" vertical="top" wrapText="1"/>
    </xf>
    <xf numFmtId="0" fontId="4" fillId="0" borderId="10" xfId="6" applyFont="1" applyFill="1" applyBorder="1" applyAlignment="1">
      <alignment horizontal="left" vertical="center"/>
    </xf>
    <xf numFmtId="0" fontId="3" fillId="0" borderId="3" xfId="6" applyFont="1" applyFill="1" applyBorder="1" applyAlignment="1">
      <alignment horizontal="left" vertical="top"/>
    </xf>
    <xf numFmtId="0" fontId="56" fillId="0" borderId="23" xfId="0" applyFont="1" applyBorder="1" applyAlignment="1">
      <alignment horizontal="center" vertical="top" wrapText="1"/>
    </xf>
    <xf numFmtId="0" fontId="56" fillId="0" borderId="0" xfId="0" applyFont="1" applyAlignment="1">
      <alignment horizontal="center" vertical="top" wrapText="1"/>
    </xf>
    <xf numFmtId="0" fontId="56" fillId="0" borderId="19" xfId="0" applyFont="1" applyBorder="1" applyAlignment="1">
      <alignment horizontal="center" vertical="top" wrapText="1"/>
    </xf>
    <xf numFmtId="0" fontId="55" fillId="0" borderId="35" xfId="0" applyFont="1" applyBorder="1" applyAlignment="1">
      <alignment horizontal="center" wrapText="1"/>
    </xf>
    <xf numFmtId="0" fontId="55" fillId="0" borderId="28" xfId="0" applyFont="1" applyBorder="1" applyAlignment="1">
      <alignment horizontal="center" wrapText="1"/>
    </xf>
    <xf numFmtId="0" fontId="55" fillId="0" borderId="21" xfId="0" applyFont="1" applyBorder="1" applyAlignment="1">
      <alignment horizontal="center" wrapText="1"/>
    </xf>
    <xf numFmtId="0" fontId="57" fillId="0" borderId="23" xfId="0" applyFont="1" applyBorder="1" applyAlignment="1">
      <alignment horizontal="center" vertical="center" wrapText="1"/>
    </xf>
    <xf numFmtId="0" fontId="57" fillId="0" borderId="0" xfId="0" applyFont="1" applyAlignment="1">
      <alignment horizontal="center" vertical="center" wrapText="1"/>
    </xf>
    <xf numFmtId="0" fontId="57" fillId="0" borderId="19" xfId="0" applyFont="1" applyBorder="1" applyAlignment="1">
      <alignment horizontal="center" vertical="center" wrapText="1"/>
    </xf>
    <xf numFmtId="0" fontId="9" fillId="0" borderId="96" xfId="0" applyFont="1" applyBorder="1" applyAlignment="1">
      <alignment horizontal="center" vertical="top"/>
    </xf>
    <xf numFmtId="0" fontId="9" fillId="0" borderId="0" xfId="0" applyFont="1" applyAlignment="1">
      <alignment horizontal="center" vertical="top"/>
    </xf>
    <xf numFmtId="0" fontId="9" fillId="0" borderId="94" xfId="0" applyFont="1" applyBorder="1" applyAlignment="1">
      <alignment horizontal="center" vertical="top"/>
    </xf>
    <xf numFmtId="168" fontId="2" fillId="46" borderId="51" xfId="7" applyNumberFormat="1" applyFill="1" applyBorder="1" applyAlignment="1" applyProtection="1">
      <alignment horizontal="left" vertical="top" wrapText="1"/>
      <protection locked="0"/>
    </xf>
    <xf numFmtId="0" fontId="2" fillId="0" borderId="18" xfId="11" applyFont="1" applyAlignment="1">
      <alignment horizontal="left" vertical="top" wrapText="1"/>
    </xf>
    <xf numFmtId="14" fontId="2" fillId="7" borderId="22" xfId="7" applyNumberFormat="1" applyFill="1" applyBorder="1" applyAlignment="1" applyProtection="1">
      <alignment horizontal="left" vertical="center" wrapText="1"/>
      <protection locked="0"/>
    </xf>
    <xf numFmtId="14" fontId="2" fillId="7" borderId="32" xfId="7" applyNumberFormat="1" applyFill="1" applyBorder="1" applyAlignment="1" applyProtection="1">
      <alignment horizontal="left" vertical="center" wrapText="1"/>
      <protection locked="0"/>
    </xf>
    <xf numFmtId="0" fontId="2" fillId="12" borderId="15" xfId="6" applyBorder="1" applyAlignment="1" applyProtection="1">
      <alignment horizontal="left" vertical="top" wrapText="1"/>
      <protection locked="0"/>
    </xf>
    <xf numFmtId="0" fontId="2" fillId="12" borderId="3" xfId="6" applyBorder="1" applyAlignment="1" applyProtection="1">
      <alignment horizontal="left" vertical="top" wrapText="1"/>
      <protection locked="0"/>
    </xf>
    <xf numFmtId="0" fontId="2" fillId="12" borderId="12" xfId="6" applyBorder="1" applyAlignment="1" applyProtection="1">
      <alignment horizontal="left" vertical="top" wrapText="1"/>
      <protection locked="0"/>
    </xf>
    <xf numFmtId="168" fontId="2" fillId="8" borderId="51" xfId="7" applyNumberFormat="1" applyFill="1" applyBorder="1" applyAlignment="1" applyProtection="1">
      <alignment horizontal="left" vertical="top" wrapText="1"/>
      <protection locked="0"/>
    </xf>
    <xf numFmtId="0" fontId="2" fillId="0" borderId="6" xfId="0" applyFont="1" applyBorder="1" applyAlignment="1">
      <alignment horizontal="left" vertical="top" wrapText="1"/>
    </xf>
    <xf numFmtId="0" fontId="2" fillId="0" borderId="0" xfId="6" applyFill="1" applyAlignment="1" applyProtection="1">
      <alignment horizontal="left" vertical="top" wrapText="1"/>
    </xf>
    <xf numFmtId="0" fontId="2" fillId="15" borderId="41" xfId="7" applyFill="1" applyBorder="1" applyAlignment="1" applyProtection="1">
      <alignment horizontal="left" vertical="top" wrapText="1"/>
      <protection locked="0"/>
    </xf>
    <xf numFmtId="0" fontId="2" fillId="15" borderId="29" xfId="7" applyFill="1" applyBorder="1" applyAlignment="1" applyProtection="1">
      <alignment horizontal="left" vertical="top" wrapText="1"/>
      <protection locked="0"/>
    </xf>
    <xf numFmtId="0" fontId="2" fillId="15" borderId="30" xfId="7" applyFill="1" applyBorder="1" applyAlignment="1" applyProtection="1">
      <alignment horizontal="left" vertical="top" wrapText="1"/>
      <protection locked="0"/>
    </xf>
    <xf numFmtId="168" fontId="2" fillId="8" borderId="41" xfId="7" applyNumberFormat="1" applyFill="1" applyBorder="1" applyAlignment="1" applyProtection="1">
      <alignment horizontal="left" vertical="top" wrapText="1"/>
      <protection locked="0"/>
    </xf>
    <xf numFmtId="168" fontId="2" fillId="8" borderId="29" xfId="7" applyNumberFormat="1" applyFill="1" applyBorder="1" applyAlignment="1" applyProtection="1">
      <alignment horizontal="left" vertical="top" wrapText="1"/>
      <protection locked="0"/>
    </xf>
    <xf numFmtId="168" fontId="2" fillId="8" borderId="30" xfId="7" applyNumberFormat="1" applyFill="1" applyBorder="1" applyAlignment="1" applyProtection="1">
      <alignment horizontal="left" vertical="top" wrapText="1"/>
      <protection locked="0"/>
    </xf>
    <xf numFmtId="0" fontId="2" fillId="12" borderId="4" xfId="6" applyBorder="1" applyAlignment="1" applyProtection="1">
      <alignment horizontal="left" vertical="top" wrapText="1"/>
      <protection locked="0"/>
    </xf>
    <xf numFmtId="168" fontId="2" fillId="8" borderId="41" xfId="7" applyNumberFormat="1" applyFill="1" applyBorder="1" applyAlignment="1" applyProtection="1">
      <alignment horizontal="center" vertical="top" wrapText="1"/>
      <protection locked="0"/>
    </xf>
    <xf numFmtId="168" fontId="2" fillId="8" borderId="29" xfId="7" applyNumberFormat="1" applyFill="1" applyBorder="1" applyAlignment="1" applyProtection="1">
      <alignment horizontal="center" vertical="top" wrapText="1"/>
      <protection locked="0"/>
    </xf>
    <xf numFmtId="168" fontId="2" fillId="8" borderId="30" xfId="7" applyNumberFormat="1" applyFill="1" applyBorder="1" applyAlignment="1" applyProtection="1">
      <alignment horizontal="center" vertical="top" wrapText="1"/>
      <protection locked="0"/>
    </xf>
    <xf numFmtId="0" fontId="3" fillId="0" borderId="22"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2" fillId="12" borderId="18" xfId="7" applyFill="1" applyAlignment="1" applyProtection="1">
      <alignment horizontal="left" vertical="top" wrapText="1"/>
      <protection locked="0"/>
    </xf>
    <xf numFmtId="0" fontId="2" fillId="12" borderId="18" xfId="7" applyFill="1" applyAlignment="1" applyProtection="1">
      <alignment horizontal="left" vertical="top"/>
      <protection locked="0"/>
    </xf>
    <xf numFmtId="0" fontId="2" fillId="0" borderId="50" xfId="7" applyBorder="1" applyAlignment="1">
      <alignment horizontal="left" vertical="top" wrapText="1"/>
    </xf>
    <xf numFmtId="0" fontId="2" fillId="0" borderId="28"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0" fontId="2" fillId="0" borderId="19" xfId="0" applyFont="1" applyBorder="1" applyAlignment="1">
      <alignment vertical="top" wrapText="1"/>
    </xf>
    <xf numFmtId="0" fontId="2" fillId="0" borderId="25" xfId="0" applyFont="1" applyBorder="1" applyAlignment="1">
      <alignment vertical="top" wrapText="1"/>
    </xf>
    <xf numFmtId="0" fontId="2" fillId="0" borderId="43" xfId="0" applyFont="1" applyBorder="1" applyAlignment="1">
      <alignment vertical="top" wrapText="1"/>
    </xf>
    <xf numFmtId="0" fontId="2" fillId="0" borderId="26" xfId="0" applyFont="1" applyBorder="1" applyAlignment="1">
      <alignment vertical="top" wrapText="1"/>
    </xf>
    <xf numFmtId="0" fontId="2" fillId="8" borderId="22" xfId="3" applyBorder="1" applyAlignment="1" applyProtection="1">
      <alignment horizontal="left" vertical="top" wrapText="1"/>
      <protection locked="0"/>
    </xf>
    <xf numFmtId="0" fontId="2" fillId="8" borderId="31" xfId="3" applyBorder="1" applyAlignment="1" applyProtection="1">
      <alignment horizontal="left" vertical="top" wrapText="1"/>
      <protection locked="0"/>
    </xf>
    <xf numFmtId="0" fontId="2" fillId="8" borderId="32" xfId="3" applyBorder="1" applyAlignment="1" applyProtection="1">
      <alignment horizontal="left" vertical="top" wrapText="1"/>
      <protection locked="0"/>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15" fillId="15" borderId="7" xfId="0" applyFont="1" applyFill="1" applyBorder="1" applyAlignment="1" applyProtection="1">
      <alignment vertical="top" wrapText="1"/>
      <protection locked="0"/>
    </xf>
    <xf numFmtId="0" fontId="7" fillId="15" borderId="37" xfId="0" applyFont="1" applyFill="1" applyBorder="1" applyAlignment="1" applyProtection="1">
      <alignment vertical="top" wrapText="1"/>
      <protection locked="0"/>
    </xf>
    <xf numFmtId="166" fontId="63" fillId="9" borderId="22" xfId="5" applyFont="1" applyBorder="1" applyAlignment="1">
      <alignment horizontal="right" vertical="center"/>
    </xf>
    <xf numFmtId="166" fontId="63" fillId="9" borderId="32" xfId="5" applyFont="1" applyBorder="1" applyAlignment="1">
      <alignment horizontal="right" vertical="center"/>
    </xf>
    <xf numFmtId="0" fontId="63" fillId="0" borderId="18" xfId="0" applyFont="1" applyBorder="1" applyAlignment="1">
      <alignment horizontal="left" vertical="center"/>
    </xf>
    <xf numFmtId="166" fontId="6" fillId="9" borderId="22" xfId="5" applyFont="1" applyBorder="1" applyAlignment="1">
      <alignment horizontal="right" vertical="center" wrapText="1"/>
    </xf>
    <xf numFmtId="166" fontId="6" fillId="9" borderId="32" xfId="5" applyFont="1" applyBorder="1" applyAlignment="1">
      <alignment horizontal="right" vertical="center" wrapText="1"/>
    </xf>
    <xf numFmtId="166" fontId="63" fillId="9" borderId="18" xfId="5" applyFont="1" applyBorder="1" applyAlignment="1">
      <alignment horizontal="right" vertical="center"/>
    </xf>
    <xf numFmtId="0" fontId="3" fillId="0" borderId="0" xfId="0" applyFont="1" applyAlignment="1">
      <alignment horizontal="right" vertical="center"/>
    </xf>
    <xf numFmtId="0" fontId="3" fillId="0" borderId="94" xfId="0" applyFont="1" applyBorder="1" applyAlignment="1">
      <alignment horizontal="right" vertical="center"/>
    </xf>
    <xf numFmtId="0" fontId="6" fillId="0" borderId="18" xfId="0" applyFont="1" applyBorder="1" applyAlignment="1">
      <alignment horizontal="right" vertical="center" wrapText="1"/>
    </xf>
    <xf numFmtId="14" fontId="2" fillId="7" borderId="18" xfId="7" applyNumberFormat="1" applyFill="1" applyAlignment="1" applyProtection="1">
      <alignment horizontal="left" vertical="center" wrapText="1"/>
      <protection locked="0"/>
    </xf>
    <xf numFmtId="0" fontId="2" fillId="12" borderId="52" xfId="7" applyFill="1" applyBorder="1" applyAlignment="1" applyProtection="1">
      <alignment horizontal="left" vertical="top" wrapText="1"/>
      <protection locked="0"/>
    </xf>
    <xf numFmtId="0" fontId="2" fillId="12" borderId="51" xfId="7" applyFill="1" applyBorder="1" applyAlignment="1" applyProtection="1">
      <alignment horizontal="left" vertical="top" wrapText="1"/>
      <protection locked="0"/>
    </xf>
    <xf numFmtId="0" fontId="0" fillId="0" borderId="31" xfId="0" applyBorder="1" applyAlignment="1">
      <alignment horizontal="left" vertical="top" wrapText="1"/>
    </xf>
    <xf numFmtId="49" fontId="2" fillId="7" borderId="49" xfId="7" applyNumberFormat="1" applyFill="1" applyBorder="1" applyAlignment="1" applyProtection="1">
      <alignment horizontal="left" vertical="top" wrapText="1"/>
      <protection locked="0"/>
    </xf>
    <xf numFmtId="0" fontId="0" fillId="7" borderId="27"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29" xfId="0" applyFill="1" applyBorder="1" applyAlignment="1" applyProtection="1">
      <alignment vertical="top" wrapText="1"/>
      <protection locked="0"/>
    </xf>
    <xf numFmtId="0" fontId="3" fillId="0" borderId="79" xfId="7" applyFont="1" applyBorder="1" applyAlignment="1">
      <alignment horizontal="left" vertical="top" wrapText="1"/>
    </xf>
    <xf numFmtId="0" fontId="3" fillId="0" borderId="80" xfId="7" applyFont="1" applyBorder="1" applyAlignment="1">
      <alignment horizontal="left" vertical="top" wrapText="1"/>
    </xf>
    <xf numFmtId="0" fontId="3" fillId="0" borderId="81" xfId="7" applyFont="1" applyBorder="1" applyAlignment="1">
      <alignment horizontal="left" vertical="top" wrapText="1"/>
    </xf>
    <xf numFmtId="0" fontId="54" fillId="0" borderId="0" xfId="0" applyFont="1" applyAlignment="1">
      <alignment horizontal="left" vertical="top" wrapText="1"/>
    </xf>
    <xf numFmtId="0" fontId="0" fillId="0" borderId="0" xfId="0" applyAlignment="1">
      <alignment vertical="top"/>
    </xf>
    <xf numFmtId="0" fontId="4" fillId="0" borderId="29" xfId="0" applyFont="1" applyBorder="1" applyAlignment="1">
      <alignment horizontal="left" vertical="center" wrapText="1"/>
    </xf>
    <xf numFmtId="0" fontId="6" fillId="0" borderId="18" xfId="0" applyFont="1" applyBorder="1" applyAlignment="1">
      <alignment horizontal="left" vertical="center" wrapText="1"/>
    </xf>
    <xf numFmtId="0" fontId="63" fillId="0" borderId="22" xfId="0" applyFont="1" applyBorder="1" applyAlignment="1">
      <alignment horizontal="left" vertical="center"/>
    </xf>
    <xf numFmtId="0" fontId="63" fillId="0" borderId="31" xfId="0" applyFont="1" applyBorder="1" applyAlignment="1">
      <alignment horizontal="left" vertical="center"/>
    </xf>
    <xf numFmtId="0" fontId="63" fillId="0" borderId="32" xfId="0" applyFont="1" applyBorder="1" applyAlignment="1">
      <alignment horizontal="left" vertical="center"/>
    </xf>
    <xf numFmtId="0" fontId="3" fillId="0" borderId="0" xfId="0" applyFont="1" applyAlignment="1">
      <alignment horizontal="right" vertical="center" wrapText="1"/>
    </xf>
    <xf numFmtId="0" fontId="3" fillId="0" borderId="94" xfId="0" applyFont="1" applyBorder="1" applyAlignment="1">
      <alignment horizontal="right" vertical="center" wrapText="1"/>
    </xf>
    <xf numFmtId="0" fontId="2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2" fillId="43" borderId="35" xfId="0" applyFont="1" applyFill="1" applyBorder="1" applyAlignment="1">
      <alignment horizontal="left" vertical="top" wrapText="1"/>
    </xf>
    <xf numFmtId="0" fontId="0" fillId="0" borderId="28"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43" xfId="0" applyBorder="1" applyAlignment="1">
      <alignment horizontal="left" vertical="top" wrapText="1"/>
    </xf>
    <xf numFmtId="0" fontId="0" fillId="0" borderId="26" xfId="0" applyBorder="1" applyAlignment="1">
      <alignment horizontal="left" vertical="top" wrapText="1"/>
    </xf>
    <xf numFmtId="0" fontId="2" fillId="0" borderId="0" xfId="0" applyFont="1" applyAlignment="1" applyProtection="1">
      <alignment horizontal="left" wrapText="1"/>
      <protection locked="0"/>
    </xf>
    <xf numFmtId="0" fontId="2"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3" xfId="0" applyFont="1" applyBorder="1" applyAlignment="1">
      <alignment horizontal="left" vertical="top" wrapText="1"/>
    </xf>
    <xf numFmtId="0" fontId="2" fillId="7" borderId="25" xfId="0" applyFont="1" applyFill="1" applyBorder="1" applyAlignment="1" applyProtection="1">
      <alignment horizontal="left" vertical="center" wrapText="1"/>
      <protection locked="0"/>
    </xf>
    <xf numFmtId="0" fontId="2" fillId="7" borderId="43"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3" fillId="0" borderId="3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2" fillId="0" borderId="0" xfId="0" applyFont="1" applyAlignment="1">
      <alignment vertical="top"/>
    </xf>
    <xf numFmtId="0" fontId="3" fillId="0" borderId="46" xfId="0" applyFont="1" applyBorder="1" applyAlignment="1" applyProtection="1">
      <alignment horizontal="left" vertical="center" wrapText="1"/>
      <protection locked="0"/>
    </xf>
    <xf numFmtId="0" fontId="3" fillId="0" borderId="47" xfId="0" applyFont="1" applyBorder="1" applyAlignment="1">
      <alignment vertical="center" wrapText="1"/>
    </xf>
    <xf numFmtId="0" fontId="3" fillId="0" borderId="48" xfId="0" applyFont="1" applyBorder="1" applyAlignment="1">
      <alignment vertical="center" wrapText="1"/>
    </xf>
    <xf numFmtId="0" fontId="2" fillId="7" borderId="46" xfId="0" applyFont="1" applyFill="1" applyBorder="1" applyAlignment="1" applyProtection="1">
      <alignment horizontal="left" vertical="center" wrapText="1"/>
      <protection locked="0"/>
    </xf>
    <xf numFmtId="0" fontId="2" fillId="7" borderId="47" xfId="0" applyFont="1" applyFill="1" applyBorder="1" applyAlignment="1" applyProtection="1">
      <alignment horizontal="left" vertical="center" wrapText="1"/>
      <protection locked="0"/>
    </xf>
    <xf numFmtId="0" fontId="2" fillId="7" borderId="48" xfId="0" applyFont="1" applyFill="1" applyBorder="1" applyAlignment="1" applyProtection="1">
      <alignment horizontal="left" vertical="center" wrapText="1"/>
      <protection locked="0"/>
    </xf>
    <xf numFmtId="0" fontId="2" fillId="0" borderId="96" xfId="0" applyFont="1" applyBorder="1" applyAlignment="1">
      <alignment horizontal="center"/>
    </xf>
    <xf numFmtId="0" fontId="2" fillId="0" borderId="0" xfId="0" applyFont="1" applyAlignment="1">
      <alignment horizontal="center"/>
    </xf>
    <xf numFmtId="0" fontId="2" fillId="0" borderId="94" xfId="0" applyFont="1" applyBorder="1" applyAlignment="1">
      <alignment horizontal="center"/>
    </xf>
    <xf numFmtId="0" fontId="2" fillId="0" borderId="15" xfId="0" applyFont="1" applyBorder="1" applyAlignment="1">
      <alignment horizontal="center" vertical="top" wrapText="1"/>
    </xf>
    <xf numFmtId="0" fontId="2" fillId="0" borderId="3" xfId="0" applyFont="1" applyBorder="1" applyAlignment="1">
      <alignment horizontal="center" vertical="top" wrapText="1"/>
    </xf>
    <xf numFmtId="0" fontId="2" fillId="0" borderId="95" xfId="0" applyFont="1" applyBorder="1" applyAlignment="1">
      <alignment horizontal="center" vertical="top" wrapText="1"/>
    </xf>
    <xf numFmtId="14" fontId="2" fillId="7" borderId="18" xfId="7" applyNumberFormat="1" applyFill="1" applyAlignment="1" applyProtection="1">
      <alignment horizontal="left" vertical="top" wrapText="1"/>
      <protection locked="0"/>
    </xf>
    <xf numFmtId="0" fontId="2" fillId="7" borderId="46" xfId="0" applyFont="1" applyFill="1" applyBorder="1" applyAlignment="1" applyProtection="1">
      <alignment horizontal="left" vertical="top" wrapText="1"/>
      <protection locked="0"/>
    </xf>
    <xf numFmtId="0" fontId="2" fillId="7" borderId="47" xfId="0" applyFont="1" applyFill="1" applyBorder="1" applyAlignment="1" applyProtection="1">
      <alignment horizontal="left" vertical="top" wrapText="1"/>
      <protection locked="0"/>
    </xf>
    <xf numFmtId="0" fontId="2" fillId="7" borderId="48" xfId="0" applyFont="1" applyFill="1" applyBorder="1" applyAlignment="1" applyProtection="1">
      <alignment horizontal="left" vertical="top" wrapText="1"/>
      <protection locked="0"/>
    </xf>
    <xf numFmtId="0" fontId="3" fillId="0" borderId="29" xfId="11" applyFont="1" applyBorder="1" applyAlignment="1">
      <alignment horizontal="left" vertical="top" wrapText="1"/>
    </xf>
    <xf numFmtId="0" fontId="3" fillId="0" borderId="22" xfId="11" applyFont="1" applyBorder="1" applyAlignment="1">
      <alignment horizontal="left" vertical="top" wrapText="1"/>
    </xf>
    <xf numFmtId="0" fontId="3" fillId="0" borderId="32" xfId="11" applyFont="1" applyBorder="1" applyAlignment="1">
      <alignment horizontal="left" vertical="top" wrapText="1"/>
    </xf>
    <xf numFmtId="166" fontId="3" fillId="9" borderId="22" xfId="5" applyFont="1" applyBorder="1" applyAlignment="1">
      <alignment horizontal="right" vertical="center"/>
    </xf>
    <xf numFmtId="166" fontId="3" fillId="9" borderId="32" xfId="5" applyFont="1" applyBorder="1" applyAlignment="1">
      <alignment horizontal="right" vertical="center"/>
    </xf>
    <xf numFmtId="0" fontId="2" fillId="13" borderId="49" xfId="7" applyFill="1" applyBorder="1" applyAlignment="1">
      <alignment horizontal="left" vertical="top" wrapText="1"/>
    </xf>
    <xf numFmtId="0" fontId="2" fillId="13" borderId="50" xfId="7" applyFill="1" applyBorder="1" applyAlignment="1">
      <alignment horizontal="left" vertical="top" wrapText="1"/>
    </xf>
    <xf numFmtId="0" fontId="2" fillId="13" borderId="41" xfId="7" applyFill="1" applyBorder="1" applyAlignment="1">
      <alignment horizontal="left" vertical="top" wrapText="1"/>
    </xf>
    <xf numFmtId="0" fontId="2" fillId="13" borderId="30" xfId="7" applyFill="1" applyBorder="1" applyAlignment="1">
      <alignment horizontal="left" vertical="top" wrapText="1"/>
    </xf>
    <xf numFmtId="0" fontId="2" fillId="0" borderId="22" xfId="7" applyFont="1" applyFill="1" applyBorder="1" applyAlignment="1">
      <alignment horizontal="left" vertical="top" wrapText="1"/>
    </xf>
    <xf numFmtId="0" fontId="2" fillId="0" borderId="31" xfId="7" applyFont="1" applyFill="1" applyBorder="1" applyAlignment="1">
      <alignment horizontal="left" vertical="top" wrapText="1"/>
    </xf>
    <xf numFmtId="0" fontId="2" fillId="0" borderId="32" xfId="7" applyFont="1" applyFill="1" applyBorder="1" applyAlignment="1">
      <alignment horizontal="left" vertical="top" wrapText="1"/>
    </xf>
    <xf numFmtId="171" fontId="2" fillId="0" borderId="107" xfId="48" applyNumberFormat="1" applyFont="1" applyFill="1" applyBorder="1" applyAlignment="1" applyProtection="1">
      <alignment horizontal="left" vertical="center"/>
    </xf>
    <xf numFmtId="171" fontId="2" fillId="0" borderId="108" xfId="48" applyNumberFormat="1" applyFont="1" applyFill="1" applyBorder="1" applyAlignment="1" applyProtection="1">
      <alignment horizontal="left" vertical="center"/>
    </xf>
    <xf numFmtId="171" fontId="2" fillId="0" borderId="110" xfId="48" applyNumberFormat="1" applyFont="1" applyFill="1" applyBorder="1" applyAlignment="1" applyProtection="1">
      <alignment horizontal="left" vertical="center"/>
    </xf>
    <xf numFmtId="0" fontId="2" fillId="8" borderId="22" xfId="7" applyFont="1" applyFill="1" applyBorder="1" applyAlignment="1" applyProtection="1">
      <alignment horizontal="left" vertical="top" wrapText="1"/>
      <protection locked="0"/>
    </xf>
    <xf numFmtId="0" fontId="2" fillId="8" borderId="31" xfId="7" applyFont="1" applyFill="1" applyBorder="1" applyAlignment="1" applyProtection="1">
      <alignment horizontal="left" vertical="top" wrapText="1"/>
      <protection locked="0"/>
    </xf>
    <xf numFmtId="0" fontId="2" fillId="8" borderId="32" xfId="7" applyFont="1" applyFill="1" applyBorder="1" applyAlignment="1" applyProtection="1">
      <alignment horizontal="left" vertical="top" wrapText="1"/>
      <protection locked="0"/>
    </xf>
    <xf numFmtId="0" fontId="1" fillId="0" borderId="22" xfId="0" applyFont="1" applyBorder="1" applyAlignment="1">
      <alignment horizontal="left" vertical="center"/>
    </xf>
    <xf numFmtId="0" fontId="1" fillId="0" borderId="32" xfId="0" applyFont="1" applyBorder="1" applyAlignment="1">
      <alignment horizontal="left" vertical="center"/>
    </xf>
    <xf numFmtId="171" fontId="58" fillId="0" borderId="7" xfId="48" applyNumberFormat="1" applyFont="1" applyFill="1" applyBorder="1" applyAlignment="1" applyProtection="1">
      <alignment horizontal="left" vertical="top" wrapText="1"/>
    </xf>
    <xf numFmtId="171" fontId="58" fillId="0" borderId="13" xfId="48" applyNumberFormat="1" applyFont="1" applyFill="1" applyBorder="1" applyAlignment="1" applyProtection="1">
      <alignment horizontal="left" vertical="top" wrapText="1"/>
    </xf>
    <xf numFmtId="171" fontId="58" fillId="0" borderId="14" xfId="48" applyNumberFormat="1" applyFont="1" applyFill="1" applyBorder="1" applyAlignment="1" applyProtection="1">
      <alignment horizontal="left" vertical="top" wrapText="1"/>
    </xf>
    <xf numFmtId="0" fontId="2" fillId="6" borderId="3" xfId="46" applyFill="1" applyBorder="1" applyAlignment="1">
      <alignment horizontal="left" vertical="top" wrapText="1"/>
    </xf>
    <xf numFmtId="171" fontId="2" fillId="0" borderId="7" xfId="48" applyNumberFormat="1" applyFont="1" applyFill="1" applyBorder="1" applyAlignment="1" applyProtection="1">
      <alignment horizontal="left" vertical="top" wrapText="1"/>
    </xf>
    <xf numFmtId="171" fontId="2" fillId="0" borderId="13" xfId="48" applyNumberFormat="1" applyFont="1" applyFill="1" applyBorder="1" applyAlignment="1" applyProtection="1">
      <alignment horizontal="left" vertical="top" wrapText="1"/>
    </xf>
    <xf numFmtId="171" fontId="2" fillId="0" borderId="14" xfId="48" applyNumberFormat="1" applyFont="1" applyFill="1" applyBorder="1" applyAlignment="1" applyProtection="1">
      <alignment horizontal="left" vertical="top" wrapText="1"/>
    </xf>
    <xf numFmtId="0" fontId="2" fillId="6" borderId="0" xfId="46" applyFill="1" applyAlignment="1">
      <alignment horizontal="left" vertical="top" wrapText="1"/>
    </xf>
    <xf numFmtId="0" fontId="1" fillId="6" borderId="107" xfId="46" applyFont="1" applyFill="1" applyBorder="1" applyAlignment="1">
      <alignment horizontal="left" vertical="top" wrapText="1"/>
    </xf>
    <xf numFmtId="0" fontId="1" fillId="6" borderId="110" xfId="46" applyFont="1" applyFill="1" applyBorder="1" applyAlignment="1">
      <alignment horizontal="left" vertical="top" wrapText="1"/>
    </xf>
    <xf numFmtId="171" fontId="2" fillId="7" borderId="107" xfId="48" applyNumberFormat="1" applyFont="1" applyFill="1" applyBorder="1" applyAlignment="1" applyProtection="1">
      <alignment horizontal="left" vertical="center"/>
      <protection locked="0"/>
    </xf>
    <xf numFmtId="171" fontId="2" fillId="7" borderId="110" xfId="48" applyNumberFormat="1" applyFont="1" applyFill="1" applyBorder="1" applyAlignment="1" applyProtection="1">
      <alignment horizontal="left" vertical="center"/>
      <protection locked="0"/>
    </xf>
    <xf numFmtId="0" fontId="1" fillId="6" borderId="7" xfId="46" applyFont="1" applyFill="1" applyBorder="1" applyAlignment="1">
      <alignment horizontal="left" vertical="top" wrapText="1"/>
    </xf>
    <xf numFmtId="0" fontId="1" fillId="6" borderId="13" xfId="46" applyFont="1" applyFill="1" applyBorder="1" applyAlignment="1">
      <alignment horizontal="left" vertical="top" wrapText="1"/>
    </xf>
    <xf numFmtId="0" fontId="1" fillId="6" borderId="14" xfId="46" applyFont="1" applyFill="1" applyBorder="1" applyAlignment="1">
      <alignment horizontal="left" vertical="top" wrapText="1"/>
    </xf>
    <xf numFmtId="0" fontId="53" fillId="6" borderId="103" xfId="46" applyFont="1" applyFill="1" applyBorder="1" applyAlignment="1">
      <alignment horizontal="left" vertical="top" wrapText="1"/>
    </xf>
    <xf numFmtId="0" fontId="53" fillId="6" borderId="104" xfId="46" applyFont="1" applyFill="1" applyBorder="1" applyAlignment="1">
      <alignment horizontal="left" vertical="top" wrapText="1"/>
    </xf>
    <xf numFmtId="0" fontId="53" fillId="6" borderId="105" xfId="46" applyFont="1" applyFill="1" applyBorder="1" applyAlignment="1">
      <alignment horizontal="left" vertical="top" wrapText="1"/>
    </xf>
    <xf numFmtId="0" fontId="53" fillId="6" borderId="96" xfId="46" applyFont="1" applyFill="1" applyBorder="1" applyAlignment="1">
      <alignment horizontal="left" vertical="top" wrapText="1"/>
    </xf>
    <xf numFmtId="0" fontId="53" fillId="6" borderId="0" xfId="46" applyFont="1" applyFill="1" applyAlignment="1">
      <alignment horizontal="left" vertical="top" wrapText="1"/>
    </xf>
    <xf numFmtId="0" fontId="53" fillId="6" borderId="98" xfId="46" applyFont="1" applyFill="1" applyBorder="1" applyAlignment="1">
      <alignment horizontal="left" vertical="top" wrapText="1"/>
    </xf>
    <xf numFmtId="0" fontId="2" fillId="2" borderId="16" xfId="46" applyFill="1" applyBorder="1" applyAlignment="1" applyProtection="1">
      <alignment horizontal="left" vertical="top" wrapText="1"/>
      <protection locked="0"/>
    </xf>
    <xf numFmtId="0" fontId="2" fillId="2" borderId="10" xfId="46" applyFill="1" applyBorder="1" applyAlignment="1" applyProtection="1">
      <alignment horizontal="left" vertical="top" wrapText="1"/>
      <protection locked="0"/>
    </xf>
    <xf numFmtId="0" fontId="2" fillId="2" borderId="11" xfId="46" applyFill="1" applyBorder="1" applyAlignment="1" applyProtection="1">
      <alignment horizontal="left" vertical="top" wrapText="1"/>
      <protection locked="0"/>
    </xf>
    <xf numFmtId="0" fontId="2" fillId="2" borderId="96" xfId="46" applyFill="1" applyBorder="1" applyAlignment="1" applyProtection="1">
      <alignment horizontal="left" vertical="top" wrapText="1"/>
      <protection locked="0"/>
    </xf>
    <xf numFmtId="0" fontId="2" fillId="2" borderId="0" xfId="46" applyFill="1" applyAlignment="1" applyProtection="1">
      <alignment horizontal="left" vertical="top" wrapText="1"/>
      <protection locked="0"/>
    </xf>
    <xf numFmtId="0" fontId="2" fillId="2" borderId="98" xfId="46" applyFill="1" applyBorder="1" applyAlignment="1" applyProtection="1">
      <alignment horizontal="left" vertical="top" wrapText="1"/>
      <protection locked="0"/>
    </xf>
    <xf numFmtId="0" fontId="2" fillId="2" borderId="15" xfId="46" applyFill="1" applyBorder="1" applyAlignment="1" applyProtection="1">
      <alignment horizontal="left" vertical="top" wrapText="1"/>
      <protection locked="0"/>
    </xf>
    <xf numFmtId="0" fontId="2" fillId="2" borderId="3" xfId="46" applyFill="1" applyBorder="1" applyAlignment="1" applyProtection="1">
      <alignment horizontal="left" vertical="top" wrapText="1"/>
      <protection locked="0"/>
    </xf>
    <xf numFmtId="0" fontId="2" fillId="2" borderId="12" xfId="46" applyFill="1" applyBorder="1" applyAlignment="1" applyProtection="1">
      <alignment horizontal="left" vertical="top" wrapText="1"/>
      <protection locked="0"/>
    </xf>
    <xf numFmtId="0" fontId="1" fillId="6" borderId="108" xfId="46" applyFont="1" applyFill="1" applyBorder="1" applyAlignment="1">
      <alignment horizontal="left" vertical="top" wrapText="1"/>
    </xf>
    <xf numFmtId="171" fontId="2" fillId="7" borderId="7" xfId="48" applyNumberFormat="1" applyFont="1" applyFill="1" applyBorder="1" applyAlignment="1" applyProtection="1">
      <alignment horizontal="left" vertical="top" wrapText="1"/>
      <protection locked="0"/>
    </xf>
    <xf numFmtId="171" fontId="2" fillId="7" borderId="13" xfId="48" applyNumberFormat="1" applyFont="1" applyFill="1" applyBorder="1" applyAlignment="1" applyProtection="1">
      <alignment horizontal="left" vertical="top" wrapText="1"/>
      <protection locked="0"/>
    </xf>
    <xf numFmtId="171" fontId="2" fillId="7" borderId="14" xfId="48" applyNumberFormat="1" applyFont="1" applyFill="1" applyBorder="1" applyAlignment="1" applyProtection="1">
      <alignment horizontal="left" vertical="top" wrapText="1"/>
      <protection locked="0"/>
    </xf>
    <xf numFmtId="0" fontId="1" fillId="6" borderId="7" xfId="46" applyFont="1" applyFill="1" applyBorder="1" applyAlignment="1">
      <alignment horizontal="left" wrapText="1"/>
    </xf>
    <xf numFmtId="0" fontId="1" fillId="6" borderId="13" xfId="46" applyFont="1" applyFill="1" applyBorder="1" applyAlignment="1">
      <alignment horizontal="left" wrapText="1"/>
    </xf>
    <xf numFmtId="0" fontId="1" fillId="6" borderId="14" xfId="46" applyFont="1" applyFill="1" applyBorder="1" applyAlignment="1">
      <alignment horizontal="left" wrapText="1"/>
    </xf>
    <xf numFmtId="0" fontId="1" fillId="0" borderId="22" xfId="0" applyFont="1" applyBorder="1" applyAlignment="1">
      <alignment horizontal="left" vertical="top" wrapText="1"/>
    </xf>
    <xf numFmtId="0" fontId="1" fillId="0" borderId="32" xfId="0" applyFont="1" applyBorder="1" applyAlignment="1">
      <alignment horizontal="left" vertical="top" wrapText="1"/>
    </xf>
    <xf numFmtId="171" fontId="2" fillId="0" borderId="107" xfId="48" applyNumberFormat="1" applyFont="1" applyFill="1" applyBorder="1" applyAlignment="1" applyProtection="1">
      <alignment horizontal="left" vertical="top" wrapText="1"/>
    </xf>
    <xf numFmtId="171" fontId="2" fillId="0" borderId="108" xfId="48" applyNumberFormat="1" applyFont="1" applyFill="1" applyBorder="1" applyAlignment="1" applyProtection="1">
      <alignment horizontal="left" vertical="top" wrapText="1"/>
    </xf>
    <xf numFmtId="171" fontId="2" fillId="0" borderId="110" xfId="48" applyNumberFormat="1" applyFont="1" applyFill="1" applyBorder="1" applyAlignment="1" applyProtection="1">
      <alignment horizontal="left" vertical="top" wrapText="1"/>
    </xf>
    <xf numFmtId="0" fontId="2" fillId="6" borderId="100" xfId="46" applyFill="1" applyBorder="1" applyAlignment="1">
      <alignment horizontal="left" vertical="center" wrapText="1"/>
    </xf>
    <xf numFmtId="0" fontId="2" fillId="6" borderId="101" xfId="46" applyFill="1" applyBorder="1" applyAlignment="1">
      <alignment horizontal="left" vertical="center" wrapText="1"/>
    </xf>
    <xf numFmtId="0" fontId="2" fillId="6" borderId="102" xfId="46" applyFill="1" applyBorder="1" applyAlignment="1">
      <alignment horizontal="left" vertical="center" wrapText="1"/>
    </xf>
    <xf numFmtId="171" fontId="2" fillId="0" borderId="107" xfId="48" applyNumberFormat="1" applyFont="1" applyFill="1" applyBorder="1" applyAlignment="1" applyProtection="1">
      <alignment horizontal="left" vertical="center"/>
      <protection locked="0"/>
    </xf>
    <xf numFmtId="171" fontId="2" fillId="0" borderId="110" xfId="48" applyNumberFormat="1" applyFont="1" applyFill="1" applyBorder="1" applyAlignment="1" applyProtection="1">
      <alignment horizontal="left" vertical="center"/>
      <protection locked="0"/>
    </xf>
    <xf numFmtId="0" fontId="2" fillId="6" borderId="13" xfId="46" applyFill="1" applyBorder="1" applyAlignment="1">
      <alignment horizontal="left" vertical="top" wrapText="1"/>
    </xf>
    <xf numFmtId="0" fontId="2" fillId="0" borderId="22" xfId="7" applyFont="1" applyFill="1" applyBorder="1" applyAlignment="1" applyProtection="1">
      <alignment horizontal="left" vertical="top" wrapText="1"/>
    </xf>
    <xf numFmtId="0" fontId="2" fillId="0" borderId="31" xfId="7" applyFont="1" applyFill="1" applyBorder="1" applyAlignment="1" applyProtection="1">
      <alignment horizontal="left" vertical="top" wrapText="1"/>
    </xf>
    <xf numFmtId="0" fontId="2" fillId="0" borderId="32" xfId="7" applyFont="1" applyFill="1" applyBorder="1" applyAlignment="1" applyProtection="1">
      <alignment horizontal="left" vertical="top" wrapText="1"/>
    </xf>
    <xf numFmtId="0" fontId="1" fillId="0" borderId="0" xfId="0" applyFont="1" applyAlignment="1">
      <alignment horizontal="left" vertical="center" wrapText="1"/>
    </xf>
    <xf numFmtId="0" fontId="2" fillId="6" borderId="0" xfId="46" applyFill="1" applyAlignment="1">
      <alignment horizontal="left" vertical="center" wrapText="1"/>
    </xf>
    <xf numFmtId="0" fontId="1" fillId="0" borderId="29" xfId="0" applyFont="1" applyBorder="1" applyAlignment="1">
      <alignment horizontal="left" vertical="top" wrapText="1"/>
    </xf>
    <xf numFmtId="173" fontId="60" fillId="7" borderId="22" xfId="0" applyNumberFormat="1" applyFont="1" applyFill="1" applyBorder="1" applyAlignment="1" applyProtection="1">
      <alignment horizontal="left" vertical="top"/>
      <protection locked="0"/>
    </xf>
    <xf numFmtId="173" fontId="60" fillId="7" borderId="31" xfId="0" applyNumberFormat="1" applyFont="1" applyFill="1" applyBorder="1" applyAlignment="1" applyProtection="1">
      <alignment horizontal="left" vertical="top"/>
      <protection locked="0"/>
    </xf>
    <xf numFmtId="173" fontId="60" fillId="7" borderId="32" xfId="0" applyNumberFormat="1" applyFont="1" applyFill="1" applyBorder="1" applyAlignment="1" applyProtection="1">
      <alignment horizontal="left" vertical="top"/>
      <protection locked="0"/>
    </xf>
    <xf numFmtId="0" fontId="1" fillId="0" borderId="31" xfId="0" applyFont="1" applyBorder="1" applyAlignment="1">
      <alignment horizontal="left" vertical="top" wrapText="1"/>
    </xf>
    <xf numFmtId="0" fontId="53" fillId="7" borderId="18" xfId="0" applyFont="1" applyFill="1" applyBorder="1" applyAlignment="1" applyProtection="1">
      <alignment horizontal="left" vertical="top"/>
      <protection locked="0"/>
    </xf>
    <xf numFmtId="0" fontId="8" fillId="2" borderId="16" xfId="46" applyFont="1" applyFill="1" applyBorder="1" applyAlignment="1" applyProtection="1">
      <alignment horizontal="left" vertical="top" wrapText="1"/>
      <protection locked="0"/>
    </xf>
    <xf numFmtId="171" fontId="58" fillId="0" borderId="7" xfId="48" quotePrefix="1" applyNumberFormat="1" applyFont="1" applyFill="1" applyBorder="1" applyAlignment="1" applyProtection="1">
      <alignment horizontal="left" vertical="top" wrapText="1"/>
    </xf>
    <xf numFmtId="0" fontId="1" fillId="6" borderId="104" xfId="46" applyFont="1" applyFill="1" applyBorder="1" applyAlignment="1">
      <alignment horizontal="left" wrapText="1"/>
    </xf>
    <xf numFmtId="0" fontId="1" fillId="6" borderId="0" xfId="46" applyFont="1" applyFill="1" applyAlignment="1">
      <alignment horizontal="left" wrapText="1"/>
    </xf>
    <xf numFmtId="0" fontId="1" fillId="6" borderId="3" xfId="46" applyFont="1" applyFill="1" applyBorder="1" applyAlignment="1">
      <alignment horizontal="left" wrapText="1"/>
    </xf>
    <xf numFmtId="0" fontId="6" fillId="0" borderId="0" xfId="0" applyFont="1" applyAlignment="1">
      <alignment horizontal="right" vertical="center" wrapText="1"/>
    </xf>
    <xf numFmtId="0" fontId="6" fillId="0" borderId="94" xfId="0" applyFont="1" applyBorder="1" applyAlignment="1">
      <alignment horizontal="right" vertical="center" wrapText="1"/>
    </xf>
    <xf numFmtId="0" fontId="2" fillId="12" borderId="7" xfId="6" applyBorder="1" applyAlignment="1" applyProtection="1">
      <alignment horizontal="center" vertical="center" wrapText="1"/>
      <protection locked="0"/>
    </xf>
    <xf numFmtId="0" fontId="2" fillId="12" borderId="13" xfId="6" applyBorder="1" applyAlignment="1" applyProtection="1">
      <alignment horizontal="center" vertical="center" wrapText="1"/>
      <protection locked="0"/>
    </xf>
    <xf numFmtId="0" fontId="2" fillId="12" borderId="14" xfId="6" applyBorder="1" applyAlignment="1" applyProtection="1">
      <alignment horizontal="center" vertical="center" wrapText="1"/>
      <protection locked="0"/>
    </xf>
    <xf numFmtId="0" fontId="6" fillId="0" borderId="0" xfId="0" applyFont="1" applyAlignment="1">
      <alignment vertical="center" wrapText="1"/>
    </xf>
    <xf numFmtId="0" fontId="0" fillId="0" borderId="0" xfId="0" applyAlignment="1">
      <alignment vertical="center" wrapText="1"/>
    </xf>
  </cellXfs>
  <cellStyles count="51">
    <cellStyle name="20% - Accent1" xfId="26" builtinId="30" hidden="1"/>
    <cellStyle name="20% - Accent2" xfId="29" builtinId="34" hidden="1"/>
    <cellStyle name="20% - Accent3" xfId="32" builtinId="38" hidden="1"/>
    <cellStyle name="20% - Accent4" xfId="35" builtinId="42" hidden="1"/>
    <cellStyle name="20% - Accent5" xfId="38" builtinId="46" hidden="1"/>
    <cellStyle name="20% - Accent6" xfId="42" builtinId="50" hidden="1"/>
    <cellStyle name="40% - Accent1" xfId="27" builtinId="31" hidden="1"/>
    <cellStyle name="40% - Accent2" xfId="30" builtinId="35" hidden="1"/>
    <cellStyle name="40% - Accent3" xfId="33" builtinId="39" hidden="1"/>
    <cellStyle name="40% - Accent4" xfId="36" builtinId="43" hidden="1"/>
    <cellStyle name="40% - Accent5" xfId="39" builtinId="47" hidden="1"/>
    <cellStyle name="40% - Accent6" xfId="43" builtinId="51" hidden="1"/>
    <cellStyle name="60% - Accent1" xfId="28" builtinId="32" hidden="1"/>
    <cellStyle name="60% - Accent2" xfId="31" builtinId="36" hidden="1"/>
    <cellStyle name="60% - Accent3" xfId="34" builtinId="40" hidden="1"/>
    <cellStyle name="60% - Accent4" xfId="37" builtinId="44" hidden="1"/>
    <cellStyle name="60% - Accent5" xfId="40" builtinId="48" hidden="1"/>
    <cellStyle name="60% - Accent6" xfId="44" builtinId="52" hidden="1"/>
    <cellStyle name="Accent6" xfId="41" builtinId="49" hidden="1"/>
    <cellStyle name="Bad" xfId="17" builtinId="27" hidden="1"/>
    <cellStyle name="Calculation" xfId="21" builtinId="22" hidden="1"/>
    <cellStyle name="Check Cell" xfId="23" builtinId="23" hidden="1"/>
    <cellStyle name="Comma" xfId="45" builtinId="3"/>
    <cellStyle name="Comma 2" xfId="48" xr:uid="{A8B42D25-95C2-474A-87CB-BEEFC021C41F}"/>
    <cellStyle name="Currency" xfId="13" builtinId="4"/>
    <cellStyle name="FylliText_Tal" xfId="1" xr:uid="{00000000-0005-0000-0000-000016000000}"/>
    <cellStyle name="Good" xfId="16" builtinId="26" hidden="1"/>
    <cellStyle name="Heading 2" xfId="10" builtinId="17"/>
    <cellStyle name="Heading 3" xfId="11" builtinId="18"/>
    <cellStyle name="Heading 4" xfId="15" builtinId="19" hidden="1"/>
    <cellStyle name="Hyperlink" xfId="2" builtinId="8"/>
    <cellStyle name="Input"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Linked Cell" xfId="22" builtinId="24" hidden="1"/>
    <cellStyle name="Neutral" xfId="18" builtinId="28" hidden="1"/>
    <cellStyle name="Normal" xfId="0" builtinId="0"/>
    <cellStyle name="Normal 3" xfId="46" xr:uid="{A5B29FF6-9C1D-42A2-AE4B-EB9D1359D477}"/>
    <cellStyle name="Normal 4" xfId="9" xr:uid="{00000000-0005-0000-0000-000024000000}"/>
    <cellStyle name="Note" xfId="25" builtinId="10" hidden="1"/>
    <cellStyle name="Output" xfId="20" builtinId="21" hidden="1"/>
    <cellStyle name="Rubr2" xfId="49" xr:uid="{CFA6F8ED-C046-4F94-BF46-D82C5F8C7A57}"/>
    <cellStyle name="Rubr3" xfId="47" xr:uid="{EFAB87B1-E886-4339-AE37-2EA76F25CD74}"/>
    <cellStyle name="Rubr4" xfId="50" xr:uid="{69AB6789-0FCD-4615-9A7E-F966DCC91FE1}"/>
    <cellStyle name="Summa" xfId="12" xr:uid="{00000000-0005-0000-0000-000029000000}"/>
    <cellStyle name="Title" xfId="14" builtinId="15" hidden="1"/>
    <cellStyle name="Warning Text" xfId="24" builtinId="11" hidden="1"/>
  </cellStyles>
  <dxfs count="50">
    <dxf>
      <font>
        <color theme="0"/>
      </font>
      <fill>
        <patternFill>
          <bgColor theme="0"/>
        </patternFill>
      </fill>
      <border>
        <left/>
        <right/>
        <top/>
        <bottom/>
        <vertical/>
        <horizontal/>
      </border>
    </dxf>
    <dxf>
      <fill>
        <patternFill>
          <bgColor rgb="FF92D050"/>
        </patternFill>
      </fill>
    </dxf>
    <dxf>
      <fill>
        <patternFill>
          <bgColor rgb="FF92D050"/>
        </patternFill>
      </fill>
    </dxf>
    <dxf>
      <fill>
        <patternFill>
          <bgColor rgb="FF92D050"/>
        </patternFill>
      </fill>
    </dxf>
    <dxf>
      <fill>
        <patternFill>
          <bgColor theme="6"/>
        </patternFill>
      </fill>
    </dxf>
    <dxf>
      <fill>
        <patternFill>
          <bgColor rgb="FF92D050"/>
        </patternFill>
      </fill>
    </dxf>
    <dxf>
      <fill>
        <patternFill>
          <bgColor rgb="FF92D050"/>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bgColor rgb="FFFFFFFF"/>
        </patternFill>
      </fill>
    </dxf>
    <dxf>
      <font>
        <strike val="0"/>
        <color theme="0"/>
      </font>
      <fill>
        <patternFill>
          <bgColor theme="0"/>
        </patternFill>
      </fill>
      <border>
        <left/>
        <right/>
        <top/>
        <bottom/>
      </border>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font>
      <fill>
        <patternFill>
          <bgColor theme="0"/>
        </patternFill>
      </fill>
      <border>
        <right/>
        <top/>
        <bottom/>
      </border>
    </dxf>
    <dxf>
      <font>
        <color theme="0"/>
      </font>
      <fill>
        <patternFill>
          <bgColor theme="0"/>
        </patternFill>
      </fill>
      <border>
        <right/>
        <top/>
        <bottom/>
        <vertical/>
        <horizontal/>
      </border>
    </dxf>
    <dxf>
      <font>
        <color theme="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font>
      <fill>
        <patternFill>
          <bgColor theme="0"/>
        </patternFill>
      </fill>
      <border>
        <left/>
        <right/>
        <top/>
        <bottom/>
        <vertical/>
        <horizontal/>
      </border>
    </dxf>
    <dxf>
      <font>
        <color theme="0"/>
      </font>
      <fill>
        <patternFill>
          <bgColor theme="0"/>
        </patternFill>
      </fill>
    </dxf>
    <dxf>
      <fill>
        <patternFill>
          <bgColor rgb="FFFF0000"/>
        </patternFill>
      </fill>
    </dxf>
    <dxf>
      <fill>
        <patternFill>
          <bgColor rgb="FFFF0000"/>
        </patternFill>
      </fill>
    </dxf>
    <dxf>
      <fill>
        <patternFill>
          <bgColor rgb="FFFFFF99"/>
        </patternFill>
      </fill>
    </dxf>
  </dxfs>
  <tableStyles count="0" defaultTableStyle="TableStyleMedium9" defaultPivotStyle="PivotStyleLight16"/>
  <colors>
    <mruColors>
      <color rgb="FFCCFFFF"/>
      <color rgb="FFFFFF99"/>
      <color rgb="FF969696"/>
      <color rgb="FFCCFFCC"/>
      <color rgb="FF0066FF"/>
      <color rgb="FFFFFF6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514</xdr:row>
          <xdr:rowOff>0</xdr:rowOff>
        </xdr:from>
        <xdr:to>
          <xdr:col>8</xdr:col>
          <xdr:colOff>0</xdr:colOff>
          <xdr:row>514</xdr:row>
          <xdr:rowOff>0</xdr:rowOff>
        </xdr:to>
        <xdr:sp macro="" textlink="">
          <xdr:nvSpPr>
            <xdr:cNvPr id="6146" name="AddRows3Button"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619125</xdr:colOff>
          <xdr:row>2</xdr:row>
          <xdr:rowOff>0</xdr:rowOff>
        </xdr:from>
        <xdr:to>
          <xdr:col>14</xdr:col>
          <xdr:colOff>0</xdr:colOff>
          <xdr:row>2</xdr:row>
          <xdr:rowOff>0</xdr:rowOff>
        </xdr:to>
        <xdr:sp macro="" textlink="">
          <xdr:nvSpPr>
            <xdr:cNvPr id="12289" name="AddRows3Button"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619125</xdr:colOff>
          <xdr:row>2</xdr:row>
          <xdr:rowOff>0</xdr:rowOff>
        </xdr:from>
        <xdr:to>
          <xdr:col>14</xdr:col>
          <xdr:colOff>0</xdr:colOff>
          <xdr:row>2</xdr:row>
          <xdr:rowOff>0</xdr:rowOff>
        </xdr:to>
        <xdr:sp macro="" textlink="">
          <xdr:nvSpPr>
            <xdr:cNvPr id="7170" name="AddRows3Button"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1116542</xdr:colOff>
      <xdr:row>0</xdr:row>
      <xdr:rowOff>732365</xdr:rowOff>
    </xdr:from>
    <xdr:to>
      <xdr:col>1</xdr:col>
      <xdr:colOff>1482</xdr:colOff>
      <xdr:row>0</xdr:row>
      <xdr:rowOff>2191222</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16542" y="732365"/>
          <a:ext cx="1485265" cy="1458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100"/>
            <a:t>Grönmarkerade leverantörer finns  på alla markerade orter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hngruppen.sharepoint.com/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AT255"/>
  <sheetViews>
    <sheetView showGridLines="0" workbookViewId="0">
      <selection activeCell="P11" sqref="P11:S11"/>
    </sheetView>
  </sheetViews>
  <sheetFormatPr defaultColWidth="9.140625" defaultRowHeight="12.75" x14ac:dyDescent="0.2"/>
  <cols>
    <col min="1" max="1" width="8" style="190" customWidth="1"/>
    <col min="2" max="3" width="11.28515625" style="29" customWidth="1"/>
    <col min="4" max="6" width="11.7109375" style="29" customWidth="1"/>
    <col min="7" max="7" width="14.85546875" style="29" customWidth="1"/>
    <col min="8" max="10" width="10.28515625" style="29" customWidth="1"/>
    <col min="11" max="11" width="10.5703125" style="29" customWidth="1"/>
    <col min="12" max="12" width="16" style="29" customWidth="1"/>
    <col min="13" max="14" width="12.7109375" style="29" customWidth="1"/>
    <col min="15" max="15" width="3.28515625" style="29" customWidth="1"/>
    <col min="16" max="18" width="19.140625" style="29" customWidth="1"/>
    <col min="19" max="19" width="10.28515625" style="29" customWidth="1"/>
    <col min="20" max="22" width="9.5703125" style="29" customWidth="1"/>
    <col min="23" max="23" width="10.5703125" style="29" customWidth="1"/>
    <col min="24" max="25" width="8.7109375" style="29" customWidth="1"/>
    <col min="26" max="26" width="8.5703125" style="29" customWidth="1"/>
    <col min="27" max="28" width="9.140625" style="29" hidden="1" customWidth="1"/>
    <col min="29" max="29" width="12.5703125" style="29" hidden="1" customWidth="1"/>
    <col min="30" max="32" width="8.42578125" style="29" hidden="1" customWidth="1"/>
    <col min="33" max="34" width="9.7109375" style="29" hidden="1" customWidth="1"/>
    <col min="35" max="35" width="8.42578125" style="29" customWidth="1"/>
    <col min="36" max="37" width="7.7109375" style="29" customWidth="1"/>
    <col min="38" max="39" width="8.7109375" style="29" customWidth="1"/>
    <col min="40" max="40" width="7.7109375" style="29" customWidth="1"/>
    <col min="41" max="43" width="9.140625" style="29" customWidth="1"/>
    <col min="44" max="44" width="10.42578125" style="29" customWidth="1"/>
    <col min="45" max="50" width="9.140625" style="29" customWidth="1"/>
    <col min="51" max="16384" width="9.140625" style="29"/>
  </cols>
  <sheetData>
    <row r="2" spans="1:46" x14ac:dyDescent="0.2">
      <c r="G2" s="30"/>
      <c r="J2" s="45"/>
      <c r="M2" s="53"/>
      <c r="O2" s="26" t="str">
        <f>"Avrop nr: "&amp;B15</f>
        <v xml:space="preserve">Avrop nr: </v>
      </c>
      <c r="W2" s="26" t="str">
        <f>"Avrop nr: "&amp;B15</f>
        <v xml:space="preserve">Avrop nr: </v>
      </c>
      <c r="AC2" s="26"/>
      <c r="AH2" s="56"/>
      <c r="AI2" s="56"/>
      <c r="AJ2" s="56"/>
      <c r="AK2" s="56"/>
      <c r="AL2" s="56"/>
      <c r="AM2" s="56"/>
      <c r="AN2" s="56"/>
      <c r="AO2" s="56"/>
      <c r="AP2" s="56"/>
      <c r="AQ2" s="56"/>
      <c r="AR2" s="56"/>
      <c r="AS2" s="56"/>
      <c r="AT2" s="56"/>
    </row>
    <row r="3" spans="1:46" ht="26.25" x14ac:dyDescent="0.2">
      <c r="B3" s="560" t="s">
        <v>73</v>
      </c>
      <c r="C3" s="560"/>
      <c r="D3" s="561"/>
      <c r="E3" s="561"/>
      <c r="P3" s="560" t="s">
        <v>74</v>
      </c>
      <c r="Q3" s="562"/>
      <c r="R3" s="561"/>
      <c r="T3" s="534" t="str">
        <f>IF(LarmStatus,"Minst ett av de obligatoriska kraven är inte ifyllda eller besvarade med Nej","")</f>
        <v>Minst ett av de obligatoriska kraven är inte ifyllda eller besvarade med Nej</v>
      </c>
      <c r="U3" s="534"/>
      <c r="V3" s="534"/>
      <c r="W3" s="534"/>
      <c r="X3" s="30"/>
      <c r="Y3" s="30"/>
      <c r="Z3" s="30"/>
      <c r="AB3" s="30"/>
      <c r="AD3" s="62"/>
      <c r="AH3" s="30" t="b">
        <f>OR(AH4:AH890)</f>
        <v>1</v>
      </c>
    </row>
    <row r="4" spans="1:46" ht="32.25" customHeight="1" x14ac:dyDescent="0.35">
      <c r="B4" s="563" t="s">
        <v>110</v>
      </c>
      <c r="C4" s="564"/>
      <c r="D4" s="564"/>
      <c r="E4" s="564"/>
      <c r="F4" s="564"/>
      <c r="G4" s="564"/>
      <c r="H4" s="564"/>
      <c r="I4" s="564"/>
      <c r="J4" s="580" t="s">
        <v>358</v>
      </c>
      <c r="K4" s="581"/>
      <c r="L4" s="581"/>
      <c r="M4" s="581"/>
      <c r="N4" s="581"/>
      <c r="O4" s="582"/>
      <c r="P4" s="567" t="s">
        <v>347</v>
      </c>
      <c r="Q4" s="567"/>
      <c r="R4" s="567"/>
      <c r="S4" s="567"/>
      <c r="T4" s="567"/>
      <c r="U4" s="567"/>
      <c r="V4" s="567"/>
      <c r="W4" s="568"/>
      <c r="Z4" s="31"/>
    </row>
    <row r="5" spans="1:46" ht="63" customHeight="1" x14ac:dyDescent="0.2">
      <c r="B5" s="565"/>
      <c r="C5" s="566"/>
      <c r="D5" s="566"/>
      <c r="E5" s="566"/>
      <c r="F5" s="566"/>
      <c r="G5" s="566"/>
      <c r="H5" s="566"/>
      <c r="I5" s="566"/>
      <c r="J5" s="583" t="s">
        <v>953</v>
      </c>
      <c r="K5" s="584"/>
      <c r="L5" s="584"/>
      <c r="M5" s="584"/>
      <c r="N5" s="584"/>
      <c r="O5" s="585"/>
      <c r="P5" s="569"/>
      <c r="Q5" s="569"/>
      <c r="R5" s="569"/>
      <c r="S5" s="569"/>
      <c r="T5" s="569"/>
      <c r="U5" s="569"/>
      <c r="V5" s="569"/>
      <c r="W5" s="570"/>
      <c r="AB5" s="1"/>
      <c r="AC5" s="33"/>
      <c r="AD5" s="33"/>
      <c r="AE5" s="33"/>
      <c r="AF5" s="33"/>
    </row>
    <row r="6" spans="1:46" ht="26.25" customHeight="1" x14ac:dyDescent="0.2">
      <c r="B6" s="575" t="s">
        <v>150</v>
      </c>
      <c r="C6" s="575"/>
      <c r="D6" s="575"/>
      <c r="E6" s="575"/>
      <c r="F6" s="575"/>
      <c r="G6" s="575"/>
      <c r="H6" s="575"/>
      <c r="I6" s="575"/>
      <c r="J6" s="577" t="s">
        <v>622</v>
      </c>
      <c r="K6" s="578"/>
      <c r="L6" s="578"/>
      <c r="M6" s="578"/>
      <c r="N6" s="578"/>
      <c r="O6" s="579"/>
      <c r="P6" s="30"/>
      <c r="Q6" s="6"/>
      <c r="R6" s="6"/>
      <c r="S6" s="6"/>
      <c r="T6" s="6"/>
      <c r="U6" s="6"/>
      <c r="V6" s="6"/>
      <c r="W6" s="6"/>
      <c r="AB6" s="1"/>
      <c r="AC6" s="33"/>
      <c r="AD6" s="33"/>
      <c r="AE6" s="33"/>
      <c r="AF6" s="33"/>
    </row>
    <row r="7" spans="1:46" ht="18" customHeight="1" x14ac:dyDescent="0.2">
      <c r="B7" s="576" t="s">
        <v>72</v>
      </c>
      <c r="C7" s="576"/>
      <c r="D7" s="576"/>
      <c r="E7" s="576"/>
      <c r="F7" s="576"/>
      <c r="G7" s="576"/>
      <c r="H7" s="576"/>
      <c r="I7" s="576"/>
      <c r="J7" s="577"/>
      <c r="K7" s="578"/>
      <c r="L7" s="578"/>
      <c r="M7" s="578"/>
      <c r="N7" s="578"/>
      <c r="O7" s="579"/>
      <c r="P7" s="32" t="s">
        <v>29</v>
      </c>
      <c r="Q7" s="6"/>
      <c r="R7" s="6"/>
      <c r="S7" s="6"/>
      <c r="T7" s="6"/>
      <c r="U7" s="6"/>
      <c r="V7" s="6"/>
      <c r="W7" s="6"/>
      <c r="AB7" s="1"/>
      <c r="AC7" s="33"/>
      <c r="AD7" s="33"/>
      <c r="AE7" s="33"/>
      <c r="AF7" s="33"/>
    </row>
    <row r="8" spans="1:46" ht="27.75" customHeight="1" x14ac:dyDescent="0.2">
      <c r="B8" s="571" t="s">
        <v>6</v>
      </c>
      <c r="C8" s="572"/>
      <c r="D8" s="572"/>
      <c r="E8" s="572"/>
      <c r="F8" s="572"/>
      <c r="G8" s="572"/>
      <c r="H8" s="571" t="s">
        <v>31</v>
      </c>
      <c r="I8" s="573"/>
      <c r="J8" s="586" t="s">
        <v>974</v>
      </c>
      <c r="K8" s="587"/>
      <c r="L8" s="587"/>
      <c r="M8" s="587"/>
      <c r="N8" s="587"/>
      <c r="O8" s="588"/>
      <c r="P8" s="574" t="s">
        <v>30</v>
      </c>
      <c r="Q8" s="574"/>
      <c r="R8" s="574"/>
      <c r="S8" s="574"/>
      <c r="T8" s="574"/>
      <c r="U8" s="574"/>
      <c r="V8" s="574" t="s">
        <v>31</v>
      </c>
      <c r="W8" s="574"/>
      <c r="AB8" s="1"/>
      <c r="AC8" s="33"/>
      <c r="AD8" s="33"/>
      <c r="AE8" s="33"/>
      <c r="AF8" s="33"/>
    </row>
    <row r="9" spans="1:46" ht="19.5" customHeight="1" x14ac:dyDescent="0.2">
      <c r="B9" s="593"/>
      <c r="C9" s="594"/>
      <c r="D9" s="594"/>
      <c r="E9" s="594"/>
      <c r="F9" s="594"/>
      <c r="G9" s="594"/>
      <c r="H9" s="593"/>
      <c r="I9" s="595"/>
      <c r="J9" s="689" t="s">
        <v>625</v>
      </c>
      <c r="K9" s="690"/>
      <c r="L9" s="690"/>
      <c r="M9" s="690"/>
      <c r="N9" s="690"/>
      <c r="O9" s="691"/>
      <c r="P9" s="589"/>
      <c r="Q9" s="589"/>
      <c r="R9" s="589"/>
      <c r="S9" s="589"/>
      <c r="T9" s="589"/>
      <c r="U9" s="589"/>
      <c r="V9" s="596"/>
      <c r="W9" s="596"/>
      <c r="AB9" s="1"/>
      <c r="AC9" s="33"/>
      <c r="AD9" s="33"/>
      <c r="AE9" s="33"/>
      <c r="AF9" s="33"/>
    </row>
    <row r="10" spans="1:46" s="33" customFormat="1" ht="27.75" customHeight="1" x14ac:dyDescent="0.2">
      <c r="A10" s="191"/>
      <c r="B10" s="597" t="s">
        <v>7</v>
      </c>
      <c r="C10" s="597"/>
      <c r="D10" s="597"/>
      <c r="E10" s="597" t="s">
        <v>5</v>
      </c>
      <c r="F10" s="597"/>
      <c r="G10" s="597"/>
      <c r="H10" s="597" t="s">
        <v>56</v>
      </c>
      <c r="I10" s="597"/>
      <c r="J10" s="692" t="s">
        <v>1100</v>
      </c>
      <c r="K10" s="693"/>
      <c r="L10" s="693"/>
      <c r="M10" s="693"/>
      <c r="N10" s="693"/>
      <c r="O10" s="694"/>
      <c r="P10" s="574" t="s">
        <v>1</v>
      </c>
      <c r="Q10" s="574"/>
      <c r="R10" s="574"/>
      <c r="S10" s="574"/>
      <c r="T10" s="574" t="s">
        <v>3</v>
      </c>
      <c r="U10" s="574"/>
      <c r="V10" s="574"/>
      <c r="W10" s="574"/>
      <c r="AB10" s="1"/>
    </row>
    <row r="11" spans="1:46" ht="19.5" customHeight="1" x14ac:dyDescent="0.2">
      <c r="B11" s="605"/>
      <c r="C11" s="605"/>
      <c r="D11" s="605"/>
      <c r="E11" s="605"/>
      <c r="F11" s="605"/>
      <c r="G11" s="605"/>
      <c r="H11" s="605"/>
      <c r="I11" s="605"/>
      <c r="P11" s="596"/>
      <c r="Q11" s="596"/>
      <c r="R11" s="596"/>
      <c r="S11" s="596"/>
      <c r="T11" s="596"/>
      <c r="U11" s="596"/>
      <c r="V11" s="596"/>
      <c r="W11" s="596"/>
      <c r="AB11" s="1"/>
      <c r="AC11" s="33"/>
      <c r="AD11" s="33"/>
      <c r="AE11" s="33"/>
      <c r="AF11" s="33"/>
    </row>
    <row r="12" spans="1:46" ht="27.75" customHeight="1" x14ac:dyDescent="0.2">
      <c r="B12" s="597" t="s">
        <v>55</v>
      </c>
      <c r="C12" s="597"/>
      <c r="D12" s="597"/>
      <c r="E12" s="597" t="s">
        <v>1</v>
      </c>
      <c r="F12" s="597"/>
      <c r="G12" s="597"/>
      <c r="H12" s="597" t="s">
        <v>2</v>
      </c>
      <c r="I12" s="597"/>
      <c r="P12" s="574" t="s">
        <v>7</v>
      </c>
      <c r="Q12" s="574"/>
      <c r="R12" s="574"/>
      <c r="S12" s="552"/>
      <c r="T12" s="574" t="s">
        <v>5</v>
      </c>
      <c r="U12" s="574"/>
      <c r="V12" s="574" t="s">
        <v>56</v>
      </c>
      <c r="W12" s="574"/>
      <c r="AB12" s="1"/>
      <c r="AC12" s="33"/>
      <c r="AD12" s="33"/>
      <c r="AE12" s="33"/>
      <c r="AF12" s="33"/>
    </row>
    <row r="13" spans="1:46" ht="19.5" customHeight="1" x14ac:dyDescent="0.2">
      <c r="B13" s="605"/>
      <c r="C13" s="605"/>
      <c r="D13" s="605"/>
      <c r="E13" s="605"/>
      <c r="F13" s="605"/>
      <c r="G13" s="605"/>
      <c r="H13" s="605"/>
      <c r="I13" s="605"/>
      <c r="P13" s="596"/>
      <c r="Q13" s="596"/>
      <c r="R13" s="596"/>
      <c r="S13" s="602"/>
      <c r="T13" s="596"/>
      <c r="U13" s="596"/>
      <c r="V13" s="596"/>
      <c r="W13" s="596"/>
      <c r="AB13" s="1"/>
      <c r="AC13" s="33"/>
      <c r="AD13" s="33"/>
      <c r="AE13" s="33"/>
      <c r="AF13" s="33"/>
    </row>
    <row r="14" spans="1:46" ht="27.75" customHeight="1" x14ac:dyDescent="0.2">
      <c r="B14" s="597" t="s">
        <v>123</v>
      </c>
      <c r="C14" s="597"/>
      <c r="D14" s="597"/>
      <c r="E14" s="571" t="s">
        <v>3</v>
      </c>
      <c r="F14" s="572"/>
      <c r="G14" s="572"/>
      <c r="H14" s="572"/>
      <c r="I14" s="573"/>
      <c r="P14" s="552" t="s">
        <v>2</v>
      </c>
      <c r="Q14" s="553"/>
      <c r="R14" s="553"/>
      <c r="S14" s="553"/>
      <c r="T14" s="552" t="s">
        <v>32</v>
      </c>
      <c r="U14" s="553"/>
      <c r="V14" s="553"/>
      <c r="W14" s="614"/>
      <c r="AB14" s="1"/>
      <c r="AC14" s="33"/>
      <c r="AD14" s="33"/>
      <c r="AE14" s="33"/>
      <c r="AF14" s="33"/>
    </row>
    <row r="15" spans="1:46" ht="19.5" customHeight="1" x14ac:dyDescent="0.2">
      <c r="B15" s="605"/>
      <c r="C15" s="605"/>
      <c r="D15" s="605"/>
      <c r="E15" s="593"/>
      <c r="F15" s="594"/>
      <c r="G15" s="594"/>
      <c r="H15" s="594"/>
      <c r="I15" s="595"/>
      <c r="P15" s="606"/>
      <c r="Q15" s="607"/>
      <c r="R15" s="607"/>
      <c r="S15" s="607"/>
      <c r="T15" s="606"/>
      <c r="U15" s="607"/>
      <c r="V15" s="607"/>
      <c r="W15" s="608"/>
      <c r="AB15" s="1"/>
      <c r="AC15" s="33"/>
      <c r="AD15" s="33"/>
      <c r="AE15" s="33"/>
      <c r="AF15" s="33"/>
    </row>
    <row r="16" spans="1:46" ht="27.75" customHeight="1" x14ac:dyDescent="0.2">
      <c r="B16" s="572"/>
      <c r="C16" s="572"/>
      <c r="D16" s="572"/>
      <c r="E16" s="572"/>
      <c r="F16" s="572"/>
      <c r="G16" s="572"/>
      <c r="H16" s="572"/>
      <c r="I16" s="572"/>
      <c r="J16" s="45"/>
      <c r="P16" s="552" t="s">
        <v>33</v>
      </c>
      <c r="Q16" s="553"/>
      <c r="R16" s="614"/>
      <c r="S16" s="552" t="s">
        <v>621</v>
      </c>
      <c r="T16" s="553"/>
      <c r="U16" s="553"/>
      <c r="V16" s="553"/>
      <c r="W16" s="614"/>
      <c r="AB16" s="1"/>
      <c r="AC16" s="33"/>
      <c r="AD16" s="33"/>
      <c r="AE16" s="33"/>
      <c r="AF16" s="33"/>
    </row>
    <row r="17" spans="2:34" ht="19.5" customHeight="1" x14ac:dyDescent="0.2">
      <c r="B17" s="598"/>
      <c r="C17" s="598"/>
      <c r="D17" s="598"/>
      <c r="E17" s="598" t="s">
        <v>0</v>
      </c>
      <c r="F17" s="598"/>
      <c r="G17" s="598"/>
      <c r="H17" s="598"/>
      <c r="I17" s="598"/>
      <c r="P17" s="602"/>
      <c r="Q17" s="603"/>
      <c r="R17" s="604"/>
      <c r="S17" s="599"/>
      <c r="T17" s="600"/>
      <c r="U17" s="600"/>
      <c r="V17" s="600"/>
      <c r="W17" s="601"/>
      <c r="AB17" s="1"/>
      <c r="AC17" s="33"/>
      <c r="AD17" s="33"/>
      <c r="AE17" s="33"/>
      <c r="AF17" s="33"/>
      <c r="AH17" s="63" t="b">
        <f>IF(AND(P17=0,P17&lt;&gt;"Ja"),TRUE,FALSE)</f>
        <v>1</v>
      </c>
    </row>
    <row r="18" spans="2:34" ht="19.5" customHeight="1" x14ac:dyDescent="0.2">
      <c r="B18" s="403"/>
      <c r="C18" s="403"/>
      <c r="D18" s="403"/>
      <c r="E18" s="403"/>
      <c r="F18" s="403"/>
      <c r="G18" s="403"/>
      <c r="H18" s="403"/>
      <c r="I18" s="403"/>
      <c r="Q18" s="226"/>
      <c r="R18" s="226"/>
      <c r="S18" s="225"/>
      <c r="T18" s="225"/>
      <c r="U18" s="225"/>
      <c r="V18" s="225"/>
      <c r="W18" s="225"/>
      <c r="AB18" s="1"/>
      <c r="AC18" s="33"/>
      <c r="AD18" s="33"/>
      <c r="AE18" s="33"/>
      <c r="AF18" s="33"/>
      <c r="AH18" s="63"/>
    </row>
    <row r="19" spans="2:34" ht="17.25" customHeight="1" x14ac:dyDescent="0.2">
      <c r="B19" s="30" t="s">
        <v>352</v>
      </c>
      <c r="P19" s="30" t="s">
        <v>353</v>
      </c>
      <c r="AB19" s="1"/>
      <c r="AC19" s="33"/>
      <c r="AD19" s="33"/>
      <c r="AE19" s="33"/>
      <c r="AF19" s="33"/>
    </row>
    <row r="20" spans="2:34" ht="12.75" customHeight="1" x14ac:dyDescent="0.2">
      <c r="B20" s="431" t="s">
        <v>971</v>
      </c>
      <c r="C20" s="615"/>
      <c r="D20" s="615"/>
      <c r="E20" s="615"/>
      <c r="F20" s="615"/>
      <c r="G20" s="615"/>
      <c r="H20" s="615"/>
      <c r="I20" s="616"/>
      <c r="P20" s="431" t="s">
        <v>972</v>
      </c>
      <c r="Q20" s="615"/>
      <c r="R20" s="615"/>
      <c r="S20" s="615"/>
      <c r="T20" s="615"/>
      <c r="U20" s="615"/>
      <c r="V20" s="615"/>
      <c r="W20" s="616"/>
      <c r="AB20" s="1"/>
      <c r="AC20" s="33"/>
      <c r="AD20" s="33"/>
      <c r="AE20" s="33"/>
      <c r="AF20" s="33"/>
    </row>
    <row r="21" spans="2:34" ht="12.75" customHeight="1" x14ac:dyDescent="0.2">
      <c r="B21" s="617"/>
      <c r="C21" s="434"/>
      <c r="D21" s="434"/>
      <c r="E21" s="434"/>
      <c r="F21" s="434"/>
      <c r="G21" s="434"/>
      <c r="H21" s="434"/>
      <c r="I21" s="618"/>
      <c r="P21" s="617"/>
      <c r="Q21" s="434"/>
      <c r="R21" s="434"/>
      <c r="S21" s="434"/>
      <c r="T21" s="434"/>
      <c r="U21" s="434"/>
      <c r="V21" s="434"/>
      <c r="W21" s="618"/>
      <c r="AB21" s="1"/>
      <c r="AC21" s="33"/>
      <c r="AD21" s="33"/>
      <c r="AE21" s="33"/>
      <c r="AF21" s="33"/>
    </row>
    <row r="22" spans="2:34" ht="12.75" customHeight="1" x14ac:dyDescent="0.2">
      <c r="B22" s="617"/>
      <c r="C22" s="434"/>
      <c r="D22" s="434"/>
      <c r="E22" s="434"/>
      <c r="F22" s="434"/>
      <c r="G22" s="434"/>
      <c r="H22" s="434"/>
      <c r="I22" s="618"/>
      <c r="P22" s="617"/>
      <c r="Q22" s="434"/>
      <c r="R22" s="434"/>
      <c r="S22" s="434"/>
      <c r="T22" s="434"/>
      <c r="U22" s="434"/>
      <c r="V22" s="434"/>
      <c r="W22" s="618"/>
      <c r="AB22" s="1"/>
      <c r="AC22" s="33"/>
      <c r="AD22" s="33"/>
      <c r="AE22" s="33"/>
      <c r="AF22" s="33"/>
    </row>
    <row r="23" spans="2:34" ht="12.75" customHeight="1" x14ac:dyDescent="0.2">
      <c r="B23" s="617"/>
      <c r="C23" s="434"/>
      <c r="D23" s="434"/>
      <c r="E23" s="434"/>
      <c r="F23" s="434"/>
      <c r="G23" s="434"/>
      <c r="H23" s="434"/>
      <c r="I23" s="618"/>
      <c r="P23" s="617"/>
      <c r="Q23" s="434"/>
      <c r="R23" s="434"/>
      <c r="S23" s="434"/>
      <c r="T23" s="434"/>
      <c r="U23" s="434"/>
      <c r="V23" s="434"/>
      <c r="W23" s="618"/>
      <c r="AB23" s="1"/>
      <c r="AC23" s="33"/>
      <c r="AD23" s="33"/>
      <c r="AE23" s="33"/>
      <c r="AF23" s="33"/>
    </row>
    <row r="24" spans="2:34" ht="54.4" customHeight="1" x14ac:dyDescent="0.2">
      <c r="B24" s="617"/>
      <c r="C24" s="434"/>
      <c r="D24" s="434"/>
      <c r="E24" s="434"/>
      <c r="F24" s="434"/>
      <c r="G24" s="434"/>
      <c r="H24" s="434"/>
      <c r="I24" s="618"/>
      <c r="P24" s="619"/>
      <c r="Q24" s="620"/>
      <c r="R24" s="620"/>
      <c r="S24" s="620"/>
      <c r="T24" s="620"/>
      <c r="U24" s="620"/>
      <c r="V24" s="620"/>
      <c r="W24" s="621"/>
      <c r="AB24" s="1"/>
      <c r="AC24" s="33"/>
      <c r="AD24" s="33"/>
      <c r="AE24" s="33"/>
      <c r="AF24" s="33"/>
    </row>
    <row r="25" spans="2:34" ht="43.15" customHeight="1" x14ac:dyDescent="0.2">
      <c r="B25" s="619"/>
      <c r="C25" s="620"/>
      <c r="D25" s="620"/>
      <c r="E25" s="620"/>
      <c r="F25" s="620"/>
      <c r="G25" s="620"/>
      <c r="H25" s="620"/>
      <c r="I25" s="621"/>
      <c r="AB25" s="1"/>
      <c r="AC25" s="33"/>
      <c r="AD25" s="33"/>
      <c r="AE25" s="33"/>
      <c r="AF25" s="33"/>
    </row>
    <row r="26" spans="2:34" ht="17.25" customHeight="1" x14ac:dyDescent="0.2">
      <c r="B26" s="64"/>
      <c r="C26" s="42"/>
      <c r="D26" s="42"/>
      <c r="E26" s="42"/>
      <c r="F26" s="42"/>
      <c r="G26" s="42"/>
      <c r="H26" s="42"/>
      <c r="P26" s="30" t="s">
        <v>623</v>
      </c>
    </row>
    <row r="27" spans="2:34" ht="55.5" customHeight="1" x14ac:dyDescent="0.2">
      <c r="B27" s="49" t="s">
        <v>348</v>
      </c>
      <c r="P27" s="609" t="s">
        <v>624</v>
      </c>
      <c r="Q27" s="610"/>
      <c r="R27" s="610"/>
      <c r="S27" s="610"/>
      <c r="T27" s="610"/>
      <c r="U27" s="610"/>
      <c r="V27" s="610"/>
      <c r="W27" s="611"/>
      <c r="AB27" s="1"/>
      <c r="AC27" s="33"/>
      <c r="AD27" s="33"/>
      <c r="AE27" s="33"/>
      <c r="AF27" s="33"/>
    </row>
    <row r="28" spans="2:34" ht="115.5" customHeight="1" x14ac:dyDescent="0.2">
      <c r="B28" s="612"/>
      <c r="C28" s="613"/>
      <c r="D28" s="613"/>
      <c r="E28" s="613"/>
      <c r="F28" s="613"/>
      <c r="G28" s="613"/>
      <c r="H28" s="613"/>
      <c r="I28" s="613"/>
      <c r="P28" s="622"/>
      <c r="Q28" s="623"/>
      <c r="R28" s="623"/>
      <c r="S28" s="623"/>
      <c r="T28" s="623"/>
      <c r="U28" s="623"/>
      <c r="V28" s="623"/>
      <c r="W28" s="624"/>
      <c r="AB28" s="1"/>
      <c r="AC28" s="33"/>
      <c r="AD28" s="33"/>
      <c r="AE28" s="33"/>
      <c r="AF28" s="33"/>
    </row>
    <row r="29" spans="2:34" ht="17.25" customHeight="1" x14ac:dyDescent="0.2">
      <c r="B29" s="64"/>
      <c r="C29" s="42"/>
      <c r="D29" s="42"/>
      <c r="E29" s="42"/>
      <c r="F29" s="42"/>
      <c r="G29" s="42"/>
      <c r="H29" s="42"/>
    </row>
    <row r="30" spans="2:34" ht="17.25" customHeight="1" x14ac:dyDescent="0.2">
      <c r="B30" s="80" t="s">
        <v>962</v>
      </c>
      <c r="C30" s="42"/>
      <c r="D30" s="42"/>
      <c r="E30" s="42"/>
      <c r="F30" s="42"/>
      <c r="G30" s="42"/>
      <c r="H30" s="42"/>
    </row>
    <row r="31" spans="2:34" ht="61.5" customHeight="1" x14ac:dyDescent="0.2">
      <c r="B31" s="625" t="s">
        <v>980</v>
      </c>
      <c r="C31" s="626"/>
      <c r="D31" s="626"/>
      <c r="E31" s="626"/>
      <c r="F31" s="626"/>
      <c r="G31" s="626"/>
      <c r="H31" s="626"/>
      <c r="I31" s="627"/>
    </row>
    <row r="32" spans="2:34" ht="17.25" customHeight="1" x14ac:dyDescent="0.2">
      <c r="B32" s="64"/>
      <c r="C32" s="42"/>
      <c r="D32" s="42"/>
      <c r="E32" s="42"/>
      <c r="F32" s="42"/>
      <c r="G32" s="42"/>
      <c r="H32" s="42"/>
    </row>
    <row r="33" spans="2:18" x14ac:dyDescent="0.2">
      <c r="B33" s="49" t="s">
        <v>966</v>
      </c>
      <c r="C33" s="42"/>
      <c r="D33" s="42"/>
      <c r="E33" s="42"/>
      <c r="F33" s="42"/>
      <c r="G33" s="42"/>
      <c r="H33" s="42"/>
    </row>
    <row r="34" spans="2:18" ht="91.5" customHeight="1" x14ac:dyDescent="0.2">
      <c r="B34" s="612"/>
      <c r="C34" s="613"/>
      <c r="D34" s="613"/>
      <c r="E34" s="613"/>
      <c r="F34" s="613"/>
      <c r="G34" s="613"/>
      <c r="H34" s="613"/>
      <c r="I34" s="613"/>
    </row>
    <row r="35" spans="2:18" ht="17.25" customHeight="1" x14ac:dyDescent="0.2">
      <c r="B35" s="64"/>
      <c r="C35" s="42"/>
      <c r="D35" s="42"/>
      <c r="E35" s="42"/>
      <c r="F35" s="42"/>
      <c r="G35" s="42"/>
      <c r="H35" s="42"/>
    </row>
    <row r="36" spans="2:18" ht="32.25" customHeight="1" x14ac:dyDescent="0.2">
      <c r="B36" s="49" t="s">
        <v>967</v>
      </c>
      <c r="C36" s="42"/>
      <c r="D36" s="42"/>
      <c r="E36" s="42"/>
      <c r="F36" s="42"/>
      <c r="G36" s="42"/>
      <c r="H36" s="42"/>
    </row>
    <row r="37" spans="2:18" ht="27.75" customHeight="1" x14ac:dyDescent="0.2">
      <c r="B37" s="344" t="s">
        <v>863</v>
      </c>
      <c r="C37" s="344" t="s">
        <v>878</v>
      </c>
      <c r="D37" s="344" t="s">
        <v>107</v>
      </c>
      <c r="E37" s="700" t="s">
        <v>961</v>
      </c>
      <c r="F37" s="701"/>
    </row>
    <row r="38" spans="2:18" ht="19.5" customHeight="1" x14ac:dyDescent="0.2">
      <c r="B38" s="346" t="s">
        <v>114</v>
      </c>
      <c r="C38" s="347"/>
      <c r="D38" s="348"/>
      <c r="E38" s="702">
        <f>D38*C38</f>
        <v>0</v>
      </c>
      <c r="F38" s="703"/>
    </row>
    <row r="39" spans="2:18" ht="32.25" customHeight="1" x14ac:dyDescent="0.2">
      <c r="B39" s="49" t="s">
        <v>968</v>
      </c>
      <c r="C39" s="42"/>
      <c r="D39" s="42"/>
      <c r="E39" s="42"/>
      <c r="F39" s="42"/>
      <c r="G39" s="42"/>
      <c r="H39" s="42"/>
    </row>
    <row r="40" spans="2:18" ht="27.75" customHeight="1" x14ac:dyDescent="0.2">
      <c r="B40" s="590" t="s">
        <v>613</v>
      </c>
      <c r="C40" s="590"/>
      <c r="D40" s="590" t="s">
        <v>614</v>
      </c>
      <c r="E40" s="590"/>
      <c r="G40" s="411" t="s">
        <v>100</v>
      </c>
      <c r="H40" s="411"/>
      <c r="I40" s="411"/>
    </row>
    <row r="41" spans="2:18" ht="19.5" customHeight="1" x14ac:dyDescent="0.2">
      <c r="B41" s="591"/>
      <c r="C41" s="592"/>
      <c r="D41" s="695"/>
      <c r="E41" s="695"/>
      <c r="G41" s="612"/>
      <c r="H41" s="612"/>
      <c r="I41" s="612"/>
    </row>
    <row r="42" spans="2:18" ht="12.75" customHeight="1" x14ac:dyDescent="0.2"/>
    <row r="43" spans="2:18" ht="27.75" customHeight="1" x14ac:dyDescent="0.2">
      <c r="B43" s="590" t="s">
        <v>50</v>
      </c>
      <c r="C43" s="590"/>
      <c r="D43" s="590" t="s">
        <v>51</v>
      </c>
      <c r="E43" s="590"/>
      <c r="G43" s="411" t="s">
        <v>629</v>
      </c>
      <c r="H43" s="411"/>
      <c r="I43" s="411"/>
    </row>
    <row r="44" spans="2:18" ht="19.5" customHeight="1" x14ac:dyDescent="0.2">
      <c r="B44" s="591"/>
      <c r="C44" s="592"/>
      <c r="D44" s="639"/>
      <c r="E44" s="639"/>
      <c r="G44" s="704" t="s">
        <v>630</v>
      </c>
      <c r="H44" s="705"/>
      <c r="I44" s="640"/>
      <c r="P44" s="65"/>
      <c r="Q44" s="65"/>
      <c r="R44" s="65"/>
    </row>
    <row r="45" spans="2:18" ht="12.75" customHeight="1" x14ac:dyDescent="0.2">
      <c r="F45" s="45"/>
      <c r="G45" s="706"/>
      <c r="H45" s="707"/>
      <c r="I45" s="641"/>
    </row>
    <row r="46" spans="2:18" ht="27.75" customHeight="1" x14ac:dyDescent="0.2">
      <c r="B46" s="590" t="s">
        <v>957</v>
      </c>
      <c r="C46" s="590"/>
      <c r="D46" s="590" t="s">
        <v>615</v>
      </c>
      <c r="E46" s="590"/>
      <c r="G46" s="202"/>
      <c r="H46" s="202"/>
    </row>
    <row r="47" spans="2:18" ht="19.5" customHeight="1" x14ac:dyDescent="0.2">
      <c r="B47" s="591"/>
      <c r="C47" s="592"/>
      <c r="D47" s="591"/>
      <c r="E47" s="592"/>
      <c r="G47" s="202"/>
      <c r="H47" s="202"/>
      <c r="P47" s="65"/>
      <c r="Q47" s="65"/>
      <c r="R47" s="65"/>
    </row>
    <row r="48" spans="2:18" ht="12.75" customHeight="1" x14ac:dyDescent="0.2">
      <c r="B48" s="190"/>
      <c r="C48" s="190"/>
      <c r="D48" s="190"/>
      <c r="E48" s="190"/>
      <c r="F48" s="190"/>
      <c r="G48" s="190"/>
      <c r="H48" s="202"/>
    </row>
    <row r="49" spans="2:27" ht="27.75" customHeight="1" x14ac:dyDescent="0.2">
      <c r="B49" s="590" t="s">
        <v>958</v>
      </c>
      <c r="C49" s="590"/>
      <c r="D49" s="590" t="s">
        <v>616</v>
      </c>
      <c r="E49" s="590"/>
      <c r="G49" s="202"/>
      <c r="H49" s="202"/>
      <c r="L49" s="202"/>
      <c r="M49" s="202"/>
      <c r="N49" s="202"/>
    </row>
    <row r="50" spans="2:27" ht="19.5" customHeight="1" x14ac:dyDescent="0.2">
      <c r="B50" s="591"/>
      <c r="C50" s="592"/>
      <c r="D50" s="591"/>
      <c r="E50" s="592"/>
      <c r="G50" s="202"/>
      <c r="H50" s="202"/>
      <c r="L50" s="203"/>
      <c r="M50" s="203"/>
      <c r="N50" s="203"/>
    </row>
    <row r="51" spans="2:27" ht="23.25" customHeight="1" x14ac:dyDescent="0.2">
      <c r="B51" s="39"/>
      <c r="C51" s="39"/>
      <c r="D51" s="39"/>
      <c r="E51" s="39"/>
      <c r="G51" s="202"/>
      <c r="H51" s="202"/>
    </row>
    <row r="52" spans="2:27" ht="27.75" customHeight="1" x14ac:dyDescent="0.2">
      <c r="B52" s="699" t="s">
        <v>1002</v>
      </c>
      <c r="C52" s="699"/>
      <c r="D52" s="39"/>
      <c r="E52" s="39"/>
      <c r="G52" s="202"/>
      <c r="H52" s="202"/>
    </row>
    <row r="53" spans="2:27" ht="19.5" customHeight="1" x14ac:dyDescent="0.2">
      <c r="B53" s="591"/>
      <c r="C53" s="592"/>
      <c r="D53" s="39"/>
      <c r="E53" s="39"/>
      <c r="G53" s="202"/>
      <c r="H53" s="202"/>
    </row>
    <row r="54" spans="2:27" ht="12.75" customHeight="1" x14ac:dyDescent="0.2">
      <c r="B54" s="190"/>
      <c r="C54" s="190"/>
      <c r="D54" s="39"/>
      <c r="E54" s="39"/>
      <c r="G54" s="202"/>
      <c r="H54" s="202"/>
    </row>
    <row r="55" spans="2:27" ht="17.25" customHeight="1" x14ac:dyDescent="0.2">
      <c r="B55" s="80" t="s">
        <v>1003</v>
      </c>
      <c r="C55" s="42"/>
      <c r="D55" s="42"/>
      <c r="E55" s="42"/>
      <c r="F55" s="42"/>
      <c r="G55" s="42"/>
      <c r="H55" s="42"/>
    </row>
    <row r="56" spans="2:27" ht="61.5" customHeight="1" x14ac:dyDescent="0.2">
      <c r="B56" s="696"/>
      <c r="C56" s="697"/>
      <c r="D56" s="697"/>
      <c r="E56" s="697"/>
      <c r="F56" s="697"/>
      <c r="G56" s="697"/>
      <c r="H56" s="697"/>
      <c r="I56" s="698"/>
    </row>
    <row r="57" spans="2:27" ht="12.75" customHeight="1" x14ac:dyDescent="0.2">
      <c r="B57" s="229"/>
      <c r="C57" s="229"/>
      <c r="D57" s="230"/>
      <c r="E57" s="230"/>
      <c r="F57" s="230"/>
      <c r="L57" s="33"/>
      <c r="M57" s="33"/>
      <c r="N57" s="33"/>
    </row>
    <row r="58" spans="2:27" ht="39.950000000000003" customHeight="1" x14ac:dyDescent="0.2">
      <c r="B58" s="654" t="s">
        <v>1044</v>
      </c>
      <c r="C58" s="654"/>
      <c r="D58" s="654"/>
      <c r="E58" s="654"/>
      <c r="F58" s="654"/>
      <c r="G58" s="654"/>
      <c r="H58" s="654"/>
      <c r="I58" s="654"/>
      <c r="J58" s="654"/>
      <c r="L58" s="33"/>
      <c r="M58" s="33"/>
      <c r="N58" s="33"/>
      <c r="P58" s="50"/>
      <c r="Q58" s="50"/>
      <c r="X58" s="231"/>
      <c r="Y58" s="34"/>
      <c r="Z58" s="34"/>
      <c r="AA58" s="34"/>
    </row>
    <row r="59" spans="2:27" ht="18" x14ac:dyDescent="0.2">
      <c r="B59" s="655" t="s">
        <v>905</v>
      </c>
      <c r="C59" s="655"/>
      <c r="D59" s="655"/>
      <c r="E59" s="655"/>
      <c r="F59" s="655"/>
      <c r="G59" s="655"/>
      <c r="H59" s="655"/>
      <c r="I59" s="638" t="s">
        <v>906</v>
      </c>
      <c r="J59" s="638"/>
      <c r="L59" s="33"/>
      <c r="M59" s="33"/>
      <c r="N59" s="33"/>
      <c r="P59" s="50"/>
      <c r="Q59" s="50"/>
      <c r="X59" s="231"/>
      <c r="Y59" s="34"/>
      <c r="Z59" s="34"/>
      <c r="AA59" s="34"/>
    </row>
    <row r="60" spans="2:27" ht="15.95" customHeight="1" x14ac:dyDescent="0.2">
      <c r="B60" s="632" t="str">
        <f>'2 Priskorg'!B53</f>
        <v>2.1.1 Hälsoprofil inklusive konditionstest (individ och grupp)</v>
      </c>
      <c r="C60" s="632"/>
      <c r="D60" s="632"/>
      <c r="E60" s="632"/>
      <c r="F60" s="632"/>
      <c r="G60" s="632"/>
      <c r="H60" s="632"/>
      <c r="I60" s="635">
        <f>SUM('2 Priskorg'!$P$65:$P$65)</f>
        <v>0</v>
      </c>
      <c r="J60" s="635"/>
      <c r="K60" s="316"/>
      <c r="L60" s="317"/>
      <c r="M60" s="317"/>
      <c r="N60" s="317"/>
      <c r="P60" s="50"/>
      <c r="Q60" s="50"/>
      <c r="X60" s="231"/>
      <c r="Y60" s="34"/>
      <c r="Z60" s="34"/>
      <c r="AA60" s="34"/>
    </row>
    <row r="61" spans="2:27" ht="15.95" customHeight="1" x14ac:dyDescent="0.2">
      <c r="B61" s="632" t="str">
        <f>'2 Priskorg'!B67</f>
        <v>2.1.2 Hälsofrämjande rådgivning/coachning (individ)</v>
      </c>
      <c r="C61" s="632"/>
      <c r="D61" s="632"/>
      <c r="E61" s="632"/>
      <c r="F61" s="632"/>
      <c r="G61" s="632"/>
      <c r="H61" s="632"/>
      <c r="I61" s="635">
        <f>SUM('2 Priskorg'!$P$77:$P$79)</f>
        <v>0</v>
      </c>
      <c r="J61" s="635"/>
      <c r="K61" s="316"/>
      <c r="L61" s="317"/>
      <c r="M61" s="317"/>
      <c r="N61" s="317"/>
      <c r="P61" s="50"/>
      <c r="Q61" s="50"/>
      <c r="X61" s="231"/>
      <c r="Y61" s="34"/>
      <c r="Z61" s="34"/>
      <c r="AA61" s="34"/>
    </row>
    <row r="62" spans="2:27" ht="15.95" customHeight="1" x14ac:dyDescent="0.2">
      <c r="B62" s="632" t="str">
        <f>'2 Priskorg'!B89</f>
        <v>2.1.3 Hälsofrämjande rådgivning (organisation)</v>
      </c>
      <c r="C62" s="632"/>
      <c r="D62" s="632"/>
      <c r="E62" s="632"/>
      <c r="F62" s="632"/>
      <c r="G62" s="632"/>
      <c r="H62" s="632"/>
      <c r="I62" s="635">
        <f>SUM('2 Priskorg'!$P$99:$P$100)</f>
        <v>0</v>
      </c>
      <c r="J62" s="635"/>
      <c r="K62" s="316"/>
      <c r="L62" s="317"/>
      <c r="M62" s="317"/>
      <c r="N62" s="317"/>
      <c r="P62" s="50"/>
      <c r="Q62" s="50"/>
      <c r="X62" s="231"/>
      <c r="Y62" s="34"/>
      <c r="Z62" s="34"/>
      <c r="AA62" s="34"/>
    </row>
    <row r="63" spans="2:27" ht="15.95" customHeight="1" x14ac:dyDescent="0.2">
      <c r="B63" s="632" t="str">
        <f>'2 Priskorg'!B110</f>
        <v>2.1.4 Förebyggande besök( individ)</v>
      </c>
      <c r="C63" s="632"/>
      <c r="D63" s="632"/>
      <c r="E63" s="632"/>
      <c r="F63" s="632"/>
      <c r="G63" s="632"/>
      <c r="H63" s="632"/>
      <c r="I63" s="635">
        <f>SUM('2 Priskorg'!$P$120:$P$125)</f>
        <v>0</v>
      </c>
      <c r="J63" s="635"/>
      <c r="K63" s="316"/>
      <c r="L63" s="317"/>
      <c r="M63" s="317"/>
      <c r="N63" s="317"/>
      <c r="P63" s="50"/>
      <c r="Q63" s="50"/>
      <c r="X63" s="231"/>
      <c r="Y63" s="34"/>
      <c r="Z63" s="34"/>
      <c r="AA63" s="34"/>
    </row>
    <row r="64" spans="2:27" ht="15.95" customHeight="1" x14ac:dyDescent="0.2">
      <c r="B64" s="632" t="str">
        <f>'2 Priskorg'!B127</f>
        <v>2.1.5 Förebyggande samtalsstöd (individ)</v>
      </c>
      <c r="C64" s="632"/>
      <c r="D64" s="632"/>
      <c r="E64" s="632"/>
      <c r="F64" s="632"/>
      <c r="G64" s="632"/>
      <c r="H64" s="632"/>
      <c r="I64" s="635">
        <f>SUM('2 Priskorg'!$P$137:$P$138)</f>
        <v>0</v>
      </c>
      <c r="J64" s="635"/>
      <c r="K64" s="316"/>
      <c r="L64" s="317"/>
      <c r="M64" s="317"/>
      <c r="N64" s="317"/>
      <c r="P64" s="50"/>
      <c r="Q64" s="50"/>
      <c r="X64" s="231"/>
      <c r="Y64" s="34"/>
      <c r="Z64" s="34"/>
      <c r="AA64" s="34"/>
    </row>
    <row r="65" spans="2:27" ht="15.95" customHeight="1" x14ac:dyDescent="0.2">
      <c r="B65" s="632" t="str">
        <f>'2 Priskorg'!B148</f>
        <v>2.1.6 Chefsstöd (individ och grupp)</v>
      </c>
      <c r="C65" s="632"/>
      <c r="D65" s="632"/>
      <c r="E65" s="632"/>
      <c r="F65" s="632"/>
      <c r="G65" s="632"/>
      <c r="H65" s="632"/>
      <c r="I65" s="630">
        <f>SUM('2 Priskorg'!$P$158:$P$165)</f>
        <v>0</v>
      </c>
      <c r="J65" s="631"/>
      <c r="K65" s="316"/>
      <c r="L65" s="317"/>
      <c r="M65" s="317"/>
      <c r="N65" s="317"/>
      <c r="P65" s="50"/>
      <c r="Q65" s="50"/>
      <c r="X65" s="231"/>
      <c r="Y65" s="34"/>
      <c r="Z65" s="34"/>
      <c r="AA65" s="34"/>
    </row>
    <row r="66" spans="2:27" ht="15.95" customHeight="1" x14ac:dyDescent="0.2">
      <c r="B66" s="632" t="str">
        <f>'2 Priskorg'!B175</f>
        <v>2.1.7 Systematiskt arbetsmiljöarbete (SAM)</v>
      </c>
      <c r="C66" s="632"/>
      <c r="D66" s="632"/>
      <c r="E66" s="632"/>
      <c r="F66" s="632"/>
      <c r="G66" s="632"/>
      <c r="H66" s="632"/>
      <c r="I66" s="630">
        <f>SUM('2 Priskorg'!$P$185:$P$187)</f>
        <v>0</v>
      </c>
      <c r="J66" s="631"/>
      <c r="K66" s="316"/>
      <c r="L66" s="317"/>
      <c r="M66" s="317"/>
      <c r="N66" s="317"/>
      <c r="P66" s="50"/>
      <c r="Q66" s="50"/>
      <c r="X66" s="231"/>
      <c r="Y66" s="34"/>
      <c r="Z66" s="34"/>
      <c r="AA66" s="34"/>
    </row>
    <row r="67" spans="2:27" ht="15.95" customHeight="1" x14ac:dyDescent="0.2">
      <c r="B67" s="632" t="str">
        <f>'2 Priskorg'!B197</f>
        <v>2.1.8 Ergonomisk genomgång av arbetsplats (individ)</v>
      </c>
      <c r="C67" s="632"/>
      <c r="D67" s="632"/>
      <c r="E67" s="632"/>
      <c r="F67" s="632"/>
      <c r="G67" s="632"/>
      <c r="H67" s="632"/>
      <c r="I67" s="630">
        <f>SUM('2 Priskorg'!$P$207)</f>
        <v>0</v>
      </c>
      <c r="J67" s="631"/>
      <c r="K67" s="316"/>
      <c r="L67" s="317"/>
      <c r="M67" s="317"/>
      <c r="N67" s="317"/>
      <c r="P67" s="50"/>
      <c r="Q67" s="50"/>
      <c r="X67" s="231"/>
      <c r="Y67" s="34"/>
      <c r="Z67" s="34"/>
      <c r="AA67" s="34"/>
    </row>
    <row r="68" spans="2:27" ht="15.95" customHeight="1" x14ac:dyDescent="0.2">
      <c r="B68" s="632" t="str">
        <f>'2 Priskorg'!B217</f>
        <v>2.1.9 Ergonomisk genomgång av arbetsplatser (grupp)</v>
      </c>
      <c r="C68" s="632"/>
      <c r="D68" s="632"/>
      <c r="E68" s="632"/>
      <c r="F68" s="632"/>
      <c r="G68" s="632"/>
      <c r="H68" s="632"/>
      <c r="I68" s="630">
        <f>SUM('2 Priskorg'!$P$227)</f>
        <v>0</v>
      </c>
      <c r="J68" s="631"/>
      <c r="K68" s="316"/>
      <c r="L68" s="317"/>
      <c r="M68" s="317"/>
      <c r="N68" s="317"/>
      <c r="P68" s="50"/>
      <c r="Q68" s="50"/>
      <c r="X68" s="231"/>
      <c r="Y68" s="34"/>
      <c r="Z68" s="34"/>
      <c r="AA68" s="34"/>
    </row>
    <row r="69" spans="2:27" ht="15.95" customHeight="1" x14ac:dyDescent="0.2">
      <c r="B69" s="632" t="str">
        <f>'2 Priskorg'!B237</f>
        <v>2.1.10 Ergonomisk genomgång (Organisation)</v>
      </c>
      <c r="C69" s="632"/>
      <c r="D69" s="632"/>
      <c r="E69" s="632"/>
      <c r="F69" s="632"/>
      <c r="G69" s="632"/>
      <c r="H69" s="632"/>
      <c r="I69" s="630">
        <f>SUM('2 Priskorg'!$P$248)</f>
        <v>0</v>
      </c>
      <c r="J69" s="631"/>
      <c r="K69" s="316"/>
      <c r="L69" s="317"/>
      <c r="M69" s="317"/>
      <c r="N69" s="317"/>
      <c r="P69" s="50"/>
      <c r="Q69" s="50"/>
      <c r="X69" s="231"/>
      <c r="Y69" s="34"/>
      <c r="Z69" s="34"/>
      <c r="AA69" s="34"/>
    </row>
    <row r="70" spans="2:27" ht="15.95" customHeight="1" x14ac:dyDescent="0.2">
      <c r="B70" s="632" t="str">
        <f>'2 Priskorg'!B258</f>
        <v xml:space="preserve">2.1.11 Valfri hälsoundersökning </v>
      </c>
      <c r="C70" s="632"/>
      <c r="D70" s="632"/>
      <c r="E70" s="632"/>
      <c r="F70" s="632"/>
      <c r="G70" s="632"/>
      <c r="H70" s="632"/>
      <c r="I70" s="635">
        <f>SUM('2 Priskorg'!$P$268:$P$269)</f>
        <v>0</v>
      </c>
      <c r="J70" s="635"/>
      <c r="K70" s="316"/>
      <c r="L70" s="317"/>
      <c r="M70" s="317"/>
      <c r="N70" s="317"/>
      <c r="P70" s="50"/>
      <c r="Q70" s="50"/>
      <c r="X70" s="231"/>
      <c r="Y70" s="34"/>
      <c r="Z70" s="34"/>
      <c r="AA70" s="34"/>
    </row>
    <row r="71" spans="2:27" ht="15.95" customHeight="1" x14ac:dyDescent="0.2">
      <c r="B71" s="632" t="str">
        <f>'2 Priskorg'!B279</f>
        <v>2.1.12 Övriga hälsoundersökningar, läkarintyg och tjänstbarhetsintyg</v>
      </c>
      <c r="C71" s="632"/>
      <c r="D71" s="632"/>
      <c r="E71" s="632"/>
      <c r="F71" s="632"/>
      <c r="G71" s="632"/>
      <c r="H71" s="632"/>
      <c r="I71" s="635">
        <f>SUM('2 Priskorg'!$P$289:$P$292)</f>
        <v>0</v>
      </c>
      <c r="J71" s="635"/>
      <c r="K71" s="316"/>
      <c r="L71" s="317"/>
      <c r="M71" s="317"/>
      <c r="N71" s="317"/>
      <c r="P71" s="50"/>
      <c r="Q71" s="50"/>
      <c r="X71" s="231"/>
      <c r="Y71" s="34"/>
      <c r="Z71" s="34"/>
      <c r="AA71" s="34"/>
    </row>
    <row r="72" spans="2:27" ht="15.95" customHeight="1" x14ac:dyDescent="0.2">
      <c r="B72" s="632" t="str">
        <f>'2 Priskorg'!B302</f>
        <v>2.1.13 Medicinska kontroller i arbetslivet</v>
      </c>
      <c r="C72" s="632"/>
      <c r="D72" s="632"/>
      <c r="E72" s="632"/>
      <c r="F72" s="632"/>
      <c r="G72" s="632"/>
      <c r="H72" s="632"/>
      <c r="I72" s="635">
        <f>SUM('2 Priskorg'!$P$312:$P$315)</f>
        <v>0</v>
      </c>
      <c r="J72" s="635"/>
      <c r="K72" s="316"/>
      <c r="L72" s="317"/>
      <c r="M72" s="317"/>
      <c r="N72" s="317"/>
      <c r="P72" s="50"/>
      <c r="Q72" s="50"/>
      <c r="X72" s="231"/>
      <c r="Y72" s="34"/>
      <c r="Z72" s="34"/>
      <c r="AA72" s="34"/>
    </row>
    <row r="73" spans="2:27" ht="15.95" customHeight="1" x14ac:dyDescent="0.2">
      <c r="B73" s="632" t="str">
        <f>'2 Priskorg'!B326</f>
        <v>2.2.1 Konflikthantering (individ och grupp)</v>
      </c>
      <c r="C73" s="632"/>
      <c r="D73" s="632"/>
      <c r="E73" s="632"/>
      <c r="F73" s="632"/>
      <c r="G73" s="632"/>
      <c r="H73" s="632"/>
      <c r="I73" s="630">
        <f>SUM('2 Priskorg'!$P$336:$P$337)</f>
        <v>0</v>
      </c>
      <c r="J73" s="631"/>
      <c r="K73" s="316"/>
      <c r="L73" s="317"/>
      <c r="M73" s="317"/>
      <c r="N73" s="317"/>
      <c r="P73" s="50"/>
      <c r="Q73" s="50"/>
      <c r="X73" s="231"/>
      <c r="Y73" s="34"/>
      <c r="Z73" s="34"/>
      <c r="AA73" s="34"/>
    </row>
    <row r="74" spans="2:27" ht="15.95" customHeight="1" x14ac:dyDescent="0.2">
      <c r="B74" s="632" t="str">
        <f>'2 Priskorg'!B347</f>
        <v>2.2.2 Krisstöd (individ och grupp)</v>
      </c>
      <c r="C74" s="632"/>
      <c r="D74" s="632"/>
      <c r="E74" s="632"/>
      <c r="F74" s="632"/>
      <c r="G74" s="632"/>
      <c r="H74" s="632"/>
      <c r="I74" s="630">
        <f>SUM('2 Priskorg'!$P$357:$P$358)</f>
        <v>0</v>
      </c>
      <c r="J74" s="631"/>
      <c r="K74" s="316"/>
      <c r="L74" s="317"/>
      <c r="M74" s="317"/>
      <c r="N74" s="317"/>
      <c r="P74" s="50"/>
      <c r="Q74" s="50"/>
      <c r="X74" s="231"/>
      <c r="Y74" s="34"/>
      <c r="Z74" s="34"/>
      <c r="AA74" s="34"/>
    </row>
    <row r="75" spans="2:27" ht="15.95" customHeight="1" x14ac:dyDescent="0.2">
      <c r="B75" s="632" t="str">
        <f>'2 Priskorg'!B368</f>
        <v>2.2.3 Stresshantering (individ)</v>
      </c>
      <c r="C75" s="632"/>
      <c r="D75" s="632"/>
      <c r="E75" s="632"/>
      <c r="F75" s="632"/>
      <c r="G75" s="632"/>
      <c r="H75" s="632"/>
      <c r="I75" s="630">
        <f>SUM('2 Priskorg'!$P$378:$P$379)</f>
        <v>0</v>
      </c>
      <c r="J75" s="631"/>
      <c r="K75" s="316"/>
      <c r="L75" s="317"/>
      <c r="M75" s="317"/>
      <c r="N75" s="317"/>
      <c r="P75" s="50"/>
      <c r="Q75" s="50"/>
      <c r="X75" s="231"/>
      <c r="Y75" s="34"/>
      <c r="Z75" s="34"/>
      <c r="AA75" s="34"/>
    </row>
    <row r="76" spans="2:27" ht="15.95" customHeight="1" x14ac:dyDescent="0.2">
      <c r="B76" s="632" t="str">
        <f>'2 Priskorg'!B389</f>
        <v>2.2.4 Kränkande särbehandling (individ och grupp)</v>
      </c>
      <c r="C76" s="632"/>
      <c r="D76" s="632"/>
      <c r="E76" s="632"/>
      <c r="F76" s="632"/>
      <c r="G76" s="632"/>
      <c r="H76" s="632"/>
      <c r="I76" s="630">
        <f>SUM('2 Priskorg'!$P$399:$P$400)</f>
        <v>0</v>
      </c>
      <c r="J76" s="631"/>
      <c r="K76" s="316"/>
      <c r="L76" s="317"/>
      <c r="M76" s="317"/>
      <c r="N76" s="317"/>
      <c r="P76" s="50"/>
      <c r="Q76" s="50"/>
      <c r="X76" s="231"/>
      <c r="Y76" s="34"/>
      <c r="Z76" s="34"/>
      <c r="AA76" s="34"/>
    </row>
    <row r="77" spans="2:27" ht="15.95" customHeight="1" x14ac:dyDescent="0.2">
      <c r="B77" s="632" t="str">
        <f>'2 Priskorg'!B410</f>
        <v>2.2.5 Rehabiliterande besök (individ)</v>
      </c>
      <c r="C77" s="632"/>
      <c r="D77" s="632"/>
      <c r="E77" s="632"/>
      <c r="F77" s="632"/>
      <c r="G77" s="632"/>
      <c r="H77" s="632"/>
      <c r="I77" s="630">
        <f>SUM('2 Priskorg'!$P$420:$P$425)</f>
        <v>0</v>
      </c>
      <c r="J77" s="631"/>
      <c r="K77" s="316"/>
      <c r="L77" s="317"/>
      <c r="M77" s="317"/>
      <c r="N77" s="317"/>
      <c r="P77" s="50"/>
      <c r="Q77" s="50"/>
      <c r="X77" s="231"/>
      <c r="Y77" s="34"/>
      <c r="Z77" s="34"/>
      <c r="AA77" s="34"/>
    </row>
    <row r="78" spans="2:27" ht="15.95" customHeight="1" x14ac:dyDescent="0.2">
      <c r="B78" s="632" t="str">
        <f>'2 Priskorg'!B427</f>
        <v>2.2.6 Rehabiliterande samtalsstöd (individ)</v>
      </c>
      <c r="C78" s="632"/>
      <c r="D78" s="632"/>
      <c r="E78" s="632"/>
      <c r="F78" s="632"/>
      <c r="G78" s="632"/>
      <c r="H78" s="632"/>
      <c r="I78" s="630">
        <f>SUM('2 Priskorg'!$P$436:$P$438)</f>
        <v>0</v>
      </c>
      <c r="J78" s="631"/>
      <c r="K78" s="316"/>
      <c r="L78" s="317"/>
      <c r="M78" s="317"/>
      <c r="N78" s="317"/>
      <c r="P78" s="50"/>
      <c r="Q78" s="50"/>
      <c r="X78" s="231"/>
      <c r="Y78" s="34"/>
      <c r="Z78" s="34"/>
      <c r="AA78" s="34"/>
    </row>
    <row r="79" spans="2:27" ht="15.95" customHeight="1" x14ac:dyDescent="0.2">
      <c r="B79" s="632" t="str">
        <f>'2 Priskorg'!B448</f>
        <v>2.2.7 Arbetsanpassning och rehabilitering (individ och organisation)</v>
      </c>
      <c r="C79" s="632"/>
      <c r="D79" s="632"/>
      <c r="E79" s="632"/>
      <c r="F79" s="632"/>
      <c r="G79" s="632"/>
      <c r="H79" s="632"/>
      <c r="I79" s="630">
        <f>SUM('2 Priskorg'!$P$458:$P$462)</f>
        <v>0</v>
      </c>
      <c r="J79" s="631"/>
      <c r="K79" s="316"/>
      <c r="L79" s="317"/>
      <c r="M79" s="317"/>
      <c r="N79" s="317"/>
      <c r="P79" s="50"/>
      <c r="Q79" s="50"/>
      <c r="X79" s="231"/>
      <c r="Y79" s="34"/>
      <c r="Z79" s="34"/>
      <c r="AA79" s="34"/>
    </row>
    <row r="80" spans="2:27" ht="15.95" customHeight="1" x14ac:dyDescent="0.2">
      <c r="B80" s="632" t="str">
        <f>'2 Priskorg'!B472</f>
        <v>2.2.8 Teambaserad utredning av arbetsförmåga (individ och organisation)</v>
      </c>
      <c r="C80" s="632"/>
      <c r="D80" s="632"/>
      <c r="E80" s="632"/>
      <c r="F80" s="632"/>
      <c r="G80" s="632"/>
      <c r="H80" s="632"/>
      <c r="I80" s="630">
        <f>SUM('2 Priskorg'!$P$482:$P$482)</f>
        <v>0</v>
      </c>
      <c r="J80" s="631"/>
      <c r="K80" s="316"/>
      <c r="L80" s="317"/>
      <c r="M80" s="317"/>
      <c r="N80" s="317"/>
      <c r="P80" s="50"/>
      <c r="Q80" s="50"/>
      <c r="X80" s="231"/>
      <c r="Y80" s="34"/>
      <c r="Z80" s="34"/>
      <c r="AA80" s="34"/>
    </row>
    <row r="81" spans="2:27" ht="15.95" customHeight="1" x14ac:dyDescent="0.2">
      <c r="B81" s="632" t="str">
        <f>'2 Priskorg'!B492</f>
        <v>2.2.9 Utredning och stöd vid risk och skadligt bruk (individ och organisation)</v>
      </c>
      <c r="C81" s="632"/>
      <c r="D81" s="632"/>
      <c r="E81" s="632"/>
      <c r="F81" s="632"/>
      <c r="G81" s="632"/>
      <c r="H81" s="632"/>
      <c r="I81" s="630">
        <f>SUM('2 Priskorg'!$P$502:$P$503)</f>
        <v>0</v>
      </c>
      <c r="J81" s="631"/>
      <c r="K81" s="316"/>
      <c r="L81" s="317"/>
      <c r="M81" s="317"/>
      <c r="N81" s="317"/>
      <c r="P81" s="50"/>
      <c r="Q81" s="50"/>
      <c r="X81" s="231"/>
      <c r="Y81" s="34"/>
      <c r="Z81" s="34"/>
      <c r="AA81" s="34"/>
    </row>
    <row r="82" spans="2:27" ht="15.95" customHeight="1" x14ac:dyDescent="0.2">
      <c r="B82" s="632" t="str">
        <f>'2 Priskorg'!B29</f>
        <v>Extra tider för kompetenser</v>
      </c>
      <c r="C82" s="632"/>
      <c r="D82" s="632"/>
      <c r="E82" s="632"/>
      <c r="F82" s="632"/>
      <c r="G82" s="632"/>
      <c r="H82" s="632"/>
      <c r="I82" s="630">
        <f>SUM('2 Priskorg'!$P$34:$P$41)</f>
        <v>0</v>
      </c>
      <c r="J82" s="631"/>
      <c r="K82" s="316"/>
      <c r="L82" s="317"/>
      <c r="M82" s="317"/>
      <c r="N82" s="317"/>
      <c r="P82" s="50"/>
      <c r="Q82" s="50"/>
      <c r="X82" s="231"/>
      <c r="Y82" s="34"/>
      <c r="Z82" s="34"/>
      <c r="AA82" s="34"/>
    </row>
    <row r="83" spans="2:27" ht="15.95" customHeight="1" x14ac:dyDescent="0.2">
      <c r="B83" s="315"/>
      <c r="C83" s="315"/>
      <c r="D83" s="315"/>
      <c r="E83" s="315"/>
      <c r="F83" s="315"/>
      <c r="I83" s="45"/>
      <c r="L83" s="33"/>
      <c r="M83" s="33"/>
      <c r="N83" s="33"/>
      <c r="P83" s="50"/>
      <c r="Q83" s="50"/>
      <c r="X83" s="231"/>
      <c r="Y83" s="34"/>
      <c r="Z83" s="34"/>
      <c r="AA83" s="34"/>
    </row>
    <row r="84" spans="2:27" ht="35.25" customHeight="1" x14ac:dyDescent="0.2">
      <c r="F84" s="636" t="s">
        <v>891</v>
      </c>
      <c r="G84" s="636"/>
      <c r="H84" s="637"/>
      <c r="I84" s="633">
        <f>SUM($I$60:$J$82)</f>
        <v>0</v>
      </c>
      <c r="J84" s="634"/>
      <c r="L84" s="33"/>
      <c r="M84" s="33"/>
      <c r="N84" s="33"/>
      <c r="P84" s="50"/>
      <c r="Q84" s="50"/>
      <c r="X84" s="231"/>
      <c r="Y84" s="34"/>
      <c r="Z84" s="34"/>
      <c r="AA84" s="34"/>
    </row>
    <row r="85" spans="2:27" ht="21.75" customHeight="1" x14ac:dyDescent="0.2">
      <c r="L85" s="33"/>
      <c r="M85" s="33"/>
      <c r="N85" s="33"/>
      <c r="P85" s="50"/>
      <c r="Q85" s="50"/>
      <c r="X85" s="231"/>
      <c r="Y85" s="34"/>
      <c r="Z85" s="34"/>
      <c r="AA85" s="34"/>
    </row>
    <row r="86" spans="2:27" ht="39.950000000000003" customHeight="1" x14ac:dyDescent="0.2">
      <c r="B86" s="318" t="s">
        <v>1045</v>
      </c>
      <c r="C86" s="50"/>
      <c r="D86" s="50"/>
      <c r="E86" s="50"/>
      <c r="F86" s="50"/>
      <c r="G86" s="66"/>
      <c r="H86" s="66"/>
      <c r="I86" s="66"/>
      <c r="J86" s="66"/>
      <c r="K86" s="66"/>
      <c r="L86" s="66"/>
      <c r="M86" s="33"/>
      <c r="N86" s="33"/>
      <c r="P86" s="50"/>
      <c r="Q86" s="50"/>
      <c r="X86" s="231"/>
      <c r="Y86" s="34"/>
      <c r="Z86" s="34"/>
      <c r="AA86" s="34"/>
    </row>
    <row r="87" spans="2:27" ht="18" x14ac:dyDescent="0.2">
      <c r="B87" s="655" t="s">
        <v>905</v>
      </c>
      <c r="C87" s="655"/>
      <c r="D87" s="655"/>
      <c r="E87" s="655"/>
      <c r="F87" s="655"/>
      <c r="G87" s="655"/>
      <c r="H87" s="655"/>
      <c r="I87" s="638" t="s">
        <v>906</v>
      </c>
      <c r="J87" s="638"/>
      <c r="L87" s="33"/>
      <c r="M87" s="33"/>
      <c r="N87" s="33"/>
      <c r="P87" s="50"/>
      <c r="Q87" s="50"/>
      <c r="X87" s="231"/>
      <c r="Y87" s="34"/>
      <c r="Z87" s="34"/>
      <c r="AA87" s="34"/>
    </row>
    <row r="88" spans="2:27" ht="15.95" customHeight="1" x14ac:dyDescent="0.2">
      <c r="B88" s="656" t="str">
        <f>'2.1 Styckpriskorg'!B8</f>
        <v>2.2.1 Pris vaccinationer vid smittoexponering i tjänsten</v>
      </c>
      <c r="C88" s="657"/>
      <c r="D88" s="657"/>
      <c r="E88" s="657"/>
      <c r="F88" s="657"/>
      <c r="G88" s="657"/>
      <c r="H88" s="658"/>
      <c r="I88" s="635">
        <f>SUM('2.1 Styckpriskorg'!$G$11:$G$15)</f>
        <v>0</v>
      </c>
      <c r="J88" s="635"/>
      <c r="K88" s="66"/>
      <c r="L88" s="66"/>
      <c r="M88" s="33"/>
      <c r="N88" s="33"/>
      <c r="P88" s="50"/>
      <c r="Q88" s="50"/>
      <c r="X88" s="231"/>
      <c r="Y88" s="34"/>
      <c r="Z88" s="34"/>
      <c r="AA88" s="34"/>
    </row>
    <row r="89" spans="2:27" ht="15.95" customHeight="1" x14ac:dyDescent="0.2">
      <c r="B89" s="656" t="str">
        <f>'2.1 Styckpriskorg'!B17</f>
        <v>2.2.2 Pris för utbildningar och seminarier</v>
      </c>
      <c r="C89" s="657"/>
      <c r="D89" s="657"/>
      <c r="E89" s="657"/>
      <c r="F89" s="657"/>
      <c r="G89" s="657"/>
      <c r="H89" s="658"/>
      <c r="I89" s="635">
        <f>SUM('2.1 Styckpriskorg'!$N$20:$N$24)</f>
        <v>0</v>
      </c>
      <c r="J89" s="635"/>
      <c r="K89" s="66"/>
      <c r="L89" s="66"/>
      <c r="M89" s="33"/>
      <c r="N89" s="33"/>
      <c r="P89" s="50"/>
      <c r="Q89" s="50"/>
      <c r="X89" s="231"/>
      <c r="Y89" s="34"/>
      <c r="Z89" s="34"/>
      <c r="AA89" s="34"/>
    </row>
    <row r="90" spans="2:27" ht="15.95" customHeight="1" x14ac:dyDescent="0.2">
      <c r="B90" s="656" t="str">
        <f>'2.1 Styckpriskorg'!B31</f>
        <v>2.2.3 Pris för drog- och alkoholtester</v>
      </c>
      <c r="C90" s="657"/>
      <c r="D90" s="657"/>
      <c r="E90" s="657"/>
      <c r="F90" s="657"/>
      <c r="G90" s="657"/>
      <c r="H90" s="658"/>
      <c r="I90" s="635">
        <f>SUM('2.1 Styckpriskorg'!$G$34:$G$38)</f>
        <v>0</v>
      </c>
      <c r="J90" s="635"/>
      <c r="K90" s="66"/>
      <c r="L90" s="66"/>
      <c r="M90" s="33"/>
      <c r="N90" s="33"/>
      <c r="P90" s="50"/>
      <c r="Q90" s="50"/>
      <c r="X90" s="231"/>
      <c r="Y90" s="34"/>
      <c r="Z90" s="34"/>
      <c r="AA90" s="34"/>
    </row>
    <row r="91" spans="2:27" ht="15.95" customHeight="1" x14ac:dyDescent="0.2">
      <c r="B91" s="656" t="str">
        <f>'2.1 Styckpriskorg'!B43</f>
        <v xml:space="preserve">2.2.4.1 Hälsoundersökning </v>
      </c>
      <c r="C91" s="657"/>
      <c r="D91" s="657"/>
      <c r="E91" s="657"/>
      <c r="F91" s="657"/>
      <c r="G91" s="657"/>
      <c r="H91" s="658"/>
      <c r="I91" s="635">
        <f>SUM('2.1 Styckpriskorg'!$P$53)</f>
        <v>0</v>
      </c>
      <c r="J91" s="635"/>
      <c r="K91" s="66"/>
      <c r="L91" s="66"/>
      <c r="M91" s="33"/>
      <c r="N91" s="33"/>
      <c r="P91" s="50"/>
      <c r="Q91" s="50"/>
      <c r="X91" s="231"/>
      <c r="Y91" s="34"/>
      <c r="Z91" s="34"/>
      <c r="AA91" s="34"/>
    </row>
    <row r="92" spans="2:27" ht="15.95" customHeight="1" x14ac:dyDescent="0.2">
      <c r="B92" s="656" t="str">
        <f>'2.1 Styckpriskorg'!B56</f>
        <v>2.2.4.2 Förstadagsintyg – Medicinsk utredning</v>
      </c>
      <c r="C92" s="657"/>
      <c r="D92" s="657"/>
      <c r="E92" s="657"/>
      <c r="F92" s="657"/>
      <c r="G92" s="657"/>
      <c r="H92" s="658"/>
      <c r="I92" s="635">
        <f>SUM('2.1 Styckpriskorg'!$P$66:$P$67)</f>
        <v>0</v>
      </c>
      <c r="J92" s="635"/>
      <c r="K92" s="66"/>
      <c r="L92" s="66"/>
      <c r="M92" s="33"/>
      <c r="N92" s="33"/>
      <c r="P92" s="50"/>
      <c r="Q92" s="50"/>
      <c r="X92" s="231"/>
      <c r="Y92" s="34"/>
      <c r="Z92" s="34"/>
      <c r="AA92" s="34"/>
    </row>
    <row r="93" spans="2:27" ht="21.75" customHeight="1" x14ac:dyDescent="0.2">
      <c r="L93" s="33"/>
      <c r="M93" s="33"/>
      <c r="N93" s="33"/>
      <c r="P93" s="50"/>
      <c r="Q93" s="50"/>
      <c r="X93" s="231"/>
      <c r="Y93" s="34"/>
      <c r="Z93" s="34"/>
      <c r="AA93" s="34"/>
    </row>
    <row r="94" spans="2:27" ht="28.5" customHeight="1" x14ac:dyDescent="0.2">
      <c r="F94" s="659" t="s">
        <v>892</v>
      </c>
      <c r="G94" s="659"/>
      <c r="H94" s="660"/>
      <c r="I94" s="630">
        <f>SUM(I88:J92)</f>
        <v>0</v>
      </c>
      <c r="J94" s="631"/>
      <c r="P94" s="62"/>
      <c r="Q94" s="62"/>
      <c r="R94" s="62"/>
      <c r="S94" s="62"/>
      <c r="T94" s="62"/>
    </row>
    <row r="95" spans="2:27" ht="39.950000000000003" customHeight="1" x14ac:dyDescent="0.2">
      <c r="B95" s="318" t="s">
        <v>1015</v>
      </c>
      <c r="C95" s="50"/>
      <c r="D95" s="50"/>
      <c r="E95" s="50"/>
      <c r="F95" s="50"/>
      <c r="G95" s="66"/>
      <c r="H95" s="66"/>
      <c r="I95" s="66"/>
      <c r="J95" s="66"/>
      <c r="K95" s="66"/>
      <c r="L95" s="66"/>
      <c r="M95" s="33"/>
      <c r="N95" s="33"/>
      <c r="P95" s="50"/>
      <c r="Q95" s="50"/>
      <c r="X95" s="231"/>
      <c r="Y95" s="34"/>
      <c r="Z95" s="34"/>
      <c r="AA95" s="34"/>
    </row>
    <row r="96" spans="2:27" ht="18" customHeight="1" x14ac:dyDescent="0.2">
      <c r="B96" s="655" t="s">
        <v>907</v>
      </c>
      <c r="C96" s="655"/>
      <c r="D96" s="655"/>
      <c r="E96" s="655"/>
      <c r="F96" s="655"/>
      <c r="G96" s="655"/>
      <c r="H96" s="655"/>
      <c r="I96" s="638" t="s">
        <v>906</v>
      </c>
      <c r="J96" s="638"/>
      <c r="L96" s="33"/>
      <c r="M96" s="33"/>
      <c r="N96" s="33"/>
      <c r="P96" s="50"/>
      <c r="Q96" s="50"/>
      <c r="X96" s="231"/>
      <c r="Y96" s="34"/>
      <c r="Z96" s="34"/>
      <c r="AA96" s="34"/>
    </row>
    <row r="97" spans="1:44" ht="15.95" customHeight="1" x14ac:dyDescent="0.2">
      <c r="B97" s="656" t="str">
        <f>'2.2 Priskorg övriga tjänster'!B8</f>
        <v>2.2.1.1 24-timmars krisstöd</v>
      </c>
      <c r="C97" s="657"/>
      <c r="D97" s="657"/>
      <c r="E97" s="657"/>
      <c r="F97" s="657"/>
      <c r="G97" s="657"/>
      <c r="H97" s="658"/>
      <c r="I97" s="635">
        <f>SUM('2.2 Priskorg övriga tjänster'!$P$18:$P$21)</f>
        <v>0</v>
      </c>
      <c r="J97" s="635"/>
      <c r="K97" s="66"/>
      <c r="L97" s="66"/>
      <c r="M97" s="33"/>
      <c r="N97" s="33"/>
      <c r="P97" s="50"/>
      <c r="Q97" s="50"/>
      <c r="X97" s="231"/>
      <c r="Y97" s="34"/>
      <c r="Z97" s="34"/>
      <c r="AA97" s="34"/>
    </row>
    <row r="98" spans="1:44" ht="15.95" customHeight="1" x14ac:dyDescent="0.2">
      <c r="B98" s="656" t="str">
        <f>'2.2 Priskorg övriga tjänster'!B32</f>
        <v>2.2.1.2 Övriga kompetenser</v>
      </c>
      <c r="C98" s="657"/>
      <c r="D98" s="657"/>
      <c r="E98" s="657"/>
      <c r="F98" s="657"/>
      <c r="G98" s="657"/>
      <c r="H98" s="658"/>
      <c r="I98" s="635">
        <f>SUM('2.2 Priskorg övriga tjänster'!$P$41:$P$45)</f>
        <v>0</v>
      </c>
      <c r="J98" s="635"/>
      <c r="K98" s="66"/>
      <c r="L98" s="66"/>
      <c r="M98" s="33"/>
      <c r="N98" s="33"/>
      <c r="P98" s="50"/>
      <c r="Q98" s="50"/>
      <c r="X98" s="231"/>
      <c r="Y98" s="34"/>
      <c r="Z98" s="34"/>
      <c r="AA98" s="34"/>
    </row>
    <row r="99" spans="1:44" ht="15.95" customHeight="1" x14ac:dyDescent="0.2">
      <c r="I99" s="45"/>
      <c r="L99" s="33"/>
      <c r="M99" s="33"/>
      <c r="N99" s="33"/>
      <c r="P99" s="50"/>
      <c r="Q99" s="50"/>
      <c r="X99" s="231"/>
      <c r="Y99" s="34"/>
      <c r="Z99" s="34"/>
      <c r="AA99" s="34"/>
    </row>
    <row r="100" spans="1:44" ht="28.5" customHeight="1" x14ac:dyDescent="0.2">
      <c r="F100" s="659" t="s">
        <v>892</v>
      </c>
      <c r="G100" s="659"/>
      <c r="H100" s="660"/>
      <c r="I100" s="630">
        <f>SUM(I97:J98)</f>
        <v>0</v>
      </c>
      <c r="J100" s="631"/>
      <c r="P100" s="62"/>
      <c r="Q100" s="62"/>
      <c r="R100" s="62"/>
      <c r="S100" s="62"/>
      <c r="T100" s="62"/>
    </row>
    <row r="101" spans="1:44" ht="30" customHeight="1" x14ac:dyDescent="0.2">
      <c r="A101" s="323"/>
      <c r="B101" s="227"/>
      <c r="C101" s="227"/>
      <c r="D101" s="227"/>
      <c r="E101" s="227"/>
      <c r="F101" s="227"/>
      <c r="G101" s="227"/>
      <c r="H101" s="227"/>
      <c r="I101" s="227"/>
      <c r="J101" s="227"/>
      <c r="P101" s="227"/>
      <c r="Q101" s="227"/>
      <c r="R101" s="227"/>
      <c r="S101" s="227"/>
      <c r="T101" s="227"/>
      <c r="X101" s="66"/>
      <c r="Y101" s="324"/>
      <c r="Z101" s="227"/>
      <c r="AA101" s="227"/>
    </row>
    <row r="102" spans="1:44" ht="35.25" customHeight="1" x14ac:dyDescent="0.2">
      <c r="A102" s="323"/>
      <c r="B102" s="227"/>
      <c r="C102" s="227"/>
      <c r="D102" s="227"/>
      <c r="E102" s="227"/>
      <c r="F102" s="659" t="s">
        <v>1046</v>
      </c>
      <c r="G102" s="659"/>
      <c r="H102" s="659"/>
      <c r="I102" s="630">
        <f>I100+I94+I84</f>
        <v>0</v>
      </c>
      <c r="J102" s="631"/>
      <c r="P102" s="227"/>
      <c r="Q102" s="227"/>
      <c r="R102" s="227"/>
      <c r="S102" s="227"/>
      <c r="T102" s="227"/>
      <c r="X102" s="66"/>
      <c r="Y102" s="324"/>
      <c r="Z102" s="227"/>
      <c r="AA102" s="227"/>
    </row>
    <row r="103" spans="1:44" ht="25.5" customHeight="1" x14ac:dyDescent="0.2">
      <c r="A103" s="323"/>
      <c r="B103" s="227"/>
      <c r="C103" s="227"/>
      <c r="D103" s="227"/>
      <c r="E103" s="227"/>
      <c r="F103" s="227"/>
      <c r="G103" s="227"/>
      <c r="H103" s="227"/>
      <c r="I103" s="227"/>
      <c r="J103" s="227"/>
      <c r="P103" s="227"/>
      <c r="Q103" s="227"/>
      <c r="R103" s="227"/>
      <c r="S103" s="227"/>
      <c r="T103" s="227"/>
      <c r="X103" s="66"/>
      <c r="Y103" s="324"/>
      <c r="Z103" s="227"/>
      <c r="AA103" s="227"/>
    </row>
    <row r="104" spans="1:44" ht="19.5" customHeight="1" x14ac:dyDescent="0.2">
      <c r="B104" s="50" t="s">
        <v>160</v>
      </c>
      <c r="F104" s="45"/>
      <c r="K104" s="50"/>
      <c r="N104" s="45"/>
      <c r="AF104" s="56"/>
      <c r="AG104" s="56"/>
      <c r="AH104" s="56"/>
      <c r="AI104" s="56"/>
      <c r="AJ104" s="56"/>
      <c r="AK104" s="56"/>
      <c r="AL104" s="56"/>
      <c r="AM104" s="56"/>
      <c r="AN104" s="56"/>
      <c r="AO104" s="56"/>
      <c r="AP104" s="56"/>
      <c r="AQ104" s="56"/>
      <c r="AR104" s="56"/>
    </row>
    <row r="105" spans="1:44" ht="27.75" customHeight="1" x14ac:dyDescent="0.2">
      <c r="A105" s="188"/>
      <c r="B105" s="466" t="s">
        <v>359</v>
      </c>
      <c r="C105" s="466"/>
      <c r="D105" s="466"/>
      <c r="E105" s="466"/>
      <c r="F105" s="466"/>
      <c r="G105" s="466"/>
      <c r="H105" s="466"/>
      <c r="I105" s="466"/>
      <c r="J105" s="466"/>
      <c r="M105" s="222"/>
      <c r="N105" s="39"/>
      <c r="P105" s="34"/>
      <c r="Q105" s="34"/>
      <c r="R105" s="34"/>
      <c r="S105" s="34"/>
      <c r="T105" s="34"/>
      <c r="U105" s="34"/>
      <c r="V105" s="34"/>
      <c r="W105" s="34"/>
      <c r="X105" s="66"/>
      <c r="Y105" s="67"/>
      <c r="Z105" s="34"/>
      <c r="AA105" s="34"/>
    </row>
    <row r="106" spans="1:44" ht="21.75" hidden="1" customHeight="1" x14ac:dyDescent="0.2">
      <c r="A106" s="192"/>
      <c r="B106" s="677" t="s">
        <v>342</v>
      </c>
      <c r="C106" s="678"/>
      <c r="D106" s="678"/>
      <c r="E106" s="678"/>
      <c r="F106" s="678"/>
      <c r="G106" s="678"/>
      <c r="H106" s="678"/>
      <c r="I106" s="678"/>
      <c r="J106" s="679"/>
      <c r="K106" s="45" t="s">
        <v>351</v>
      </c>
      <c r="L106" s="39"/>
      <c r="M106" s="39"/>
      <c r="N106" s="39"/>
      <c r="P106" s="34"/>
      <c r="Q106" s="34"/>
      <c r="R106" s="34"/>
      <c r="S106" s="34"/>
      <c r="T106" s="34"/>
      <c r="U106" s="34"/>
      <c r="V106" s="34"/>
      <c r="W106" s="34"/>
      <c r="X106" s="66"/>
      <c r="Y106" s="67"/>
      <c r="Z106" s="34"/>
      <c r="AA106" s="34"/>
    </row>
    <row r="107" spans="1:44" x14ac:dyDescent="0.2">
      <c r="A107" s="188">
        <v>1</v>
      </c>
      <c r="B107" s="35"/>
      <c r="C107" s="35"/>
      <c r="D107" s="35"/>
      <c r="E107" s="35"/>
      <c r="F107" s="10"/>
      <c r="G107" s="35"/>
      <c r="H107" s="35"/>
      <c r="I107" s="35"/>
      <c r="J107" s="34"/>
      <c r="P107" s="34"/>
      <c r="Q107" s="34"/>
      <c r="R107" s="34"/>
      <c r="S107" s="34"/>
      <c r="T107" s="34"/>
      <c r="U107" s="34"/>
      <c r="V107" s="34"/>
      <c r="W107" s="34"/>
      <c r="X107" s="66"/>
      <c r="Y107" s="67"/>
      <c r="Z107" s="34"/>
      <c r="AA107" s="34"/>
    </row>
    <row r="108" spans="1:44" ht="27.75" customHeight="1" x14ac:dyDescent="0.2">
      <c r="A108" s="188">
        <v>1</v>
      </c>
      <c r="B108" s="674" t="s">
        <v>113</v>
      </c>
      <c r="C108" s="675"/>
      <c r="D108" s="675"/>
      <c r="L108" s="663" t="s">
        <v>336</v>
      </c>
      <c r="M108" s="664"/>
      <c r="N108" s="665"/>
      <c r="P108" s="34"/>
      <c r="Q108" s="34"/>
      <c r="R108" s="34"/>
      <c r="S108" s="34"/>
      <c r="T108" s="34"/>
      <c r="U108" s="34"/>
      <c r="V108" s="34"/>
      <c r="W108" s="34"/>
      <c r="X108" s="66"/>
      <c r="Y108" s="67"/>
      <c r="Z108" s="34"/>
      <c r="AA108" s="34"/>
    </row>
    <row r="109" spans="1:44" ht="33.75" customHeight="1" x14ac:dyDescent="0.2">
      <c r="A109" s="188">
        <v>1</v>
      </c>
      <c r="B109" s="661" t="s">
        <v>360</v>
      </c>
      <c r="C109" s="662"/>
      <c r="D109" s="662"/>
      <c r="E109" s="662"/>
      <c r="F109" s="662"/>
      <c r="G109" s="662"/>
      <c r="H109" s="662"/>
      <c r="I109" s="662"/>
      <c r="J109" s="662"/>
      <c r="L109" s="666"/>
      <c r="M109" s="667"/>
      <c r="N109" s="668"/>
      <c r="P109" s="34"/>
      <c r="Q109" s="34"/>
      <c r="R109" s="34"/>
      <c r="S109" s="34"/>
      <c r="T109" s="34"/>
      <c r="U109" s="34"/>
      <c r="V109" s="34"/>
      <c r="W109" s="34"/>
      <c r="X109" s="66"/>
      <c r="Y109" s="67"/>
      <c r="Z109" s="34"/>
      <c r="AA109" s="34"/>
    </row>
    <row r="110" spans="1:44" ht="17.25" customHeight="1" x14ac:dyDescent="0.2">
      <c r="A110" s="188">
        <v>1</v>
      </c>
      <c r="B110" s="466"/>
      <c r="C110" s="466"/>
      <c r="D110" s="466"/>
      <c r="F110" s="62"/>
      <c r="G110" s="62"/>
      <c r="H110" s="62"/>
      <c r="I110" s="62"/>
      <c r="J110" s="34"/>
      <c r="L110" s="666"/>
      <c r="M110" s="667"/>
      <c r="N110" s="668"/>
      <c r="P110" s="34"/>
      <c r="Q110" s="34"/>
      <c r="R110" s="34"/>
      <c r="S110" s="34"/>
      <c r="T110" s="34"/>
      <c r="U110" s="34"/>
      <c r="V110" s="34"/>
      <c r="W110" s="34"/>
      <c r="X110" s="66"/>
      <c r="Y110" s="67"/>
      <c r="Z110" s="34"/>
      <c r="AA110" s="34"/>
    </row>
    <row r="111" spans="1:44" ht="25.5" customHeight="1" x14ac:dyDescent="0.2">
      <c r="A111" s="188">
        <v>1</v>
      </c>
      <c r="B111" s="686" t="s">
        <v>136</v>
      </c>
      <c r="C111" s="687"/>
      <c r="D111" s="687"/>
      <c r="E111" s="687"/>
      <c r="F111" s="687"/>
      <c r="G111" s="687"/>
      <c r="H111" s="687"/>
      <c r="I111" s="687"/>
      <c r="J111" s="688"/>
      <c r="L111" s="669"/>
      <c r="M111" s="670"/>
      <c r="N111" s="671"/>
      <c r="O111" s="112"/>
      <c r="P111" s="45"/>
      <c r="Q111" s="34"/>
      <c r="R111" s="34"/>
      <c r="S111" s="34"/>
      <c r="T111" s="34"/>
      <c r="U111" s="34"/>
      <c r="V111" s="34"/>
      <c r="W111" s="34"/>
      <c r="X111" s="66"/>
      <c r="Y111" s="67"/>
      <c r="Z111" s="34"/>
      <c r="AA111" s="34"/>
    </row>
    <row r="112" spans="1:44" ht="25.5" customHeight="1" x14ac:dyDescent="0.2">
      <c r="A112" s="188"/>
      <c r="B112" s="188"/>
      <c r="C112" s="188"/>
      <c r="D112" s="188"/>
      <c r="E112" s="188"/>
      <c r="F112" s="188"/>
      <c r="G112" s="188"/>
      <c r="H112" s="188"/>
      <c r="I112" s="188"/>
      <c r="J112" s="188"/>
      <c r="K112" s="188"/>
      <c r="L112" s="188"/>
      <c r="M112" s="55"/>
      <c r="N112" s="55"/>
      <c r="O112" s="112"/>
      <c r="P112" s="45"/>
      <c r="Q112" s="34"/>
      <c r="R112" s="34"/>
      <c r="S112" s="34"/>
      <c r="T112" s="34"/>
      <c r="U112" s="34"/>
      <c r="V112" s="34"/>
      <c r="W112" s="34"/>
      <c r="X112" s="66"/>
      <c r="Y112" s="67"/>
      <c r="Z112" s="34"/>
      <c r="AA112" s="34"/>
    </row>
    <row r="113" spans="1:35" ht="18.75" customHeight="1" x14ac:dyDescent="0.2">
      <c r="A113" s="188"/>
      <c r="B113" s="681" t="s">
        <v>350</v>
      </c>
      <c r="C113" s="682"/>
      <c r="D113" s="682"/>
      <c r="E113" s="682"/>
      <c r="F113" s="682"/>
      <c r="G113" s="682"/>
      <c r="H113" s="682"/>
      <c r="I113" s="682"/>
      <c r="J113" s="682"/>
      <c r="L113" s="55"/>
      <c r="M113" s="55"/>
      <c r="N113" s="55"/>
      <c r="O113" s="112"/>
      <c r="P113" s="112"/>
      <c r="Q113" s="34"/>
      <c r="R113" s="34"/>
      <c r="S113" s="34"/>
      <c r="T113" s="34"/>
      <c r="U113" s="34"/>
      <c r="V113" s="34"/>
      <c r="W113" s="34"/>
      <c r="X113" s="66"/>
      <c r="Y113" s="67"/>
      <c r="Z113" s="34"/>
      <c r="AA113" s="34"/>
    </row>
    <row r="114" spans="1:35" ht="25.5" customHeight="1" x14ac:dyDescent="0.2">
      <c r="A114" s="188"/>
      <c r="B114" s="680" t="s">
        <v>354</v>
      </c>
      <c r="C114" s="615"/>
      <c r="D114" s="615"/>
      <c r="E114" s="615"/>
      <c r="F114" s="615"/>
      <c r="G114" s="615"/>
      <c r="H114" s="615"/>
      <c r="I114" s="615"/>
      <c r="J114" s="616"/>
      <c r="L114" s="55"/>
      <c r="M114" s="55"/>
      <c r="N114" s="55"/>
      <c r="O114" s="112"/>
      <c r="P114" s="112"/>
      <c r="Q114" s="227"/>
      <c r="R114" s="227"/>
      <c r="S114" s="227"/>
      <c r="T114" s="227"/>
      <c r="U114" s="227"/>
      <c r="V114" s="227"/>
      <c r="W114" s="227"/>
      <c r="X114" s="66"/>
      <c r="Y114" s="67"/>
      <c r="Z114" s="34"/>
      <c r="AA114" s="34"/>
    </row>
    <row r="115" spans="1:35" ht="17.25" customHeight="1" x14ac:dyDescent="0.2">
      <c r="A115" s="188"/>
      <c r="B115" s="619"/>
      <c r="C115" s="620"/>
      <c r="D115" s="620"/>
      <c r="E115" s="620"/>
      <c r="F115" s="620"/>
      <c r="G115" s="620"/>
      <c r="H115" s="620"/>
      <c r="I115" s="620"/>
      <c r="J115" s="621"/>
      <c r="K115" s="349"/>
      <c r="L115" s="223"/>
      <c r="M115" s="33"/>
      <c r="N115" s="33"/>
      <c r="P115" s="34"/>
      <c r="Q115" s="227"/>
      <c r="R115" s="227"/>
      <c r="S115" s="227"/>
      <c r="T115" s="227"/>
      <c r="U115" s="227"/>
      <c r="V115" s="227"/>
      <c r="W115" s="227"/>
      <c r="X115" s="66"/>
      <c r="Y115" s="67"/>
      <c r="Z115" s="34"/>
      <c r="AA115" s="34"/>
    </row>
    <row r="116" spans="1:35" ht="36.75" customHeight="1" x14ac:dyDescent="0.2">
      <c r="A116" s="188"/>
      <c r="B116" s="351"/>
      <c r="C116" s="351"/>
      <c r="D116" s="351"/>
      <c r="E116" s="351"/>
      <c r="F116" s="351"/>
      <c r="G116" s="33"/>
      <c r="H116" s="33"/>
      <c r="I116" s="33"/>
      <c r="J116" s="33"/>
      <c r="K116" s="349"/>
      <c r="L116" s="223"/>
      <c r="M116" s="33"/>
      <c r="N116" s="33"/>
      <c r="P116" s="34"/>
      <c r="Q116" s="227"/>
      <c r="R116" s="227"/>
      <c r="S116" s="227"/>
      <c r="T116" s="227"/>
      <c r="U116" s="227"/>
      <c r="V116" s="227"/>
      <c r="W116" s="227"/>
      <c r="X116" s="66"/>
      <c r="Y116" s="67"/>
      <c r="Z116" s="34"/>
      <c r="AA116" s="34"/>
    </row>
    <row r="117" spans="1:35" ht="25.5" customHeight="1" x14ac:dyDescent="0.2">
      <c r="A117" s="188"/>
      <c r="B117" s="427" t="s">
        <v>161</v>
      </c>
      <c r="C117" s="427"/>
      <c r="D117" s="427"/>
      <c r="E117" s="427"/>
      <c r="F117" s="427"/>
      <c r="G117" s="352"/>
      <c r="H117" s="352"/>
      <c r="I117" s="352"/>
      <c r="J117" s="352"/>
      <c r="K117" s="349"/>
      <c r="L117" s="223"/>
      <c r="M117" s="33"/>
      <c r="N117" s="33"/>
      <c r="P117" s="34"/>
      <c r="Q117" s="227"/>
      <c r="R117" s="227"/>
      <c r="S117" s="227"/>
      <c r="T117" s="227"/>
      <c r="U117" s="227"/>
      <c r="V117" s="227"/>
      <c r="W117" s="227"/>
      <c r="X117" s="66"/>
      <c r="Y117" s="67"/>
      <c r="Z117" s="34"/>
      <c r="AA117" s="34"/>
    </row>
    <row r="118" spans="1:35" ht="83.25" customHeight="1" x14ac:dyDescent="0.2">
      <c r="A118" s="188"/>
      <c r="B118" s="683" t="s">
        <v>1047</v>
      </c>
      <c r="C118" s="684"/>
      <c r="D118" s="684"/>
      <c r="E118" s="684"/>
      <c r="F118" s="684"/>
      <c r="G118" s="684"/>
      <c r="H118" s="684"/>
      <c r="I118" s="684"/>
      <c r="J118" s="685"/>
      <c r="K118" s="349"/>
      <c r="L118" s="223"/>
      <c r="M118" s="33"/>
      <c r="N118" s="33"/>
      <c r="P118" s="34"/>
      <c r="Q118" s="227"/>
      <c r="R118" s="227"/>
      <c r="S118" s="227"/>
      <c r="T118" s="227"/>
      <c r="U118" s="227"/>
      <c r="V118" s="227"/>
      <c r="W118" s="227"/>
      <c r="X118" s="66"/>
      <c r="Y118" s="67"/>
      <c r="Z118" s="34"/>
      <c r="AA118" s="34"/>
    </row>
    <row r="119" spans="1:35" ht="11.25" customHeight="1" x14ac:dyDescent="0.2">
      <c r="A119" s="188"/>
      <c r="B119" s="351"/>
      <c r="C119" s="351"/>
      <c r="D119" s="351"/>
      <c r="E119" s="351"/>
      <c r="F119" s="351"/>
      <c r="G119" s="45"/>
      <c r="J119" s="34"/>
      <c r="K119" s="349"/>
      <c r="L119" s="33"/>
      <c r="M119" s="33"/>
      <c r="N119" s="33"/>
      <c r="P119" s="50"/>
      <c r="X119" s="66"/>
      <c r="Y119" s="67"/>
      <c r="Z119" s="34"/>
      <c r="AA119" s="34"/>
    </row>
    <row r="120" spans="1:35" ht="20.25" customHeight="1" x14ac:dyDescent="0.2">
      <c r="A120" s="188"/>
      <c r="B120" s="676" t="s">
        <v>340</v>
      </c>
      <c r="C120" s="676"/>
      <c r="D120" s="500"/>
      <c r="E120" s="667"/>
      <c r="F120" s="196"/>
      <c r="G120" s="10"/>
      <c r="H120" s="10"/>
      <c r="I120" s="10"/>
      <c r="J120" s="34"/>
      <c r="K120" s="350"/>
      <c r="L120" s="197"/>
      <c r="M120" s="195"/>
      <c r="N120" s="194"/>
      <c r="P120" s="50" t="s">
        <v>34</v>
      </c>
      <c r="X120" s="66"/>
      <c r="Y120" s="67"/>
      <c r="Z120" s="34"/>
      <c r="AA120" s="34"/>
    </row>
    <row r="121" spans="1:35" ht="52.5" customHeight="1" x14ac:dyDescent="0.2">
      <c r="A121" s="188"/>
      <c r="B121" s="628" t="s">
        <v>908</v>
      </c>
      <c r="C121" s="629"/>
      <c r="D121" s="507" t="s">
        <v>914</v>
      </c>
      <c r="E121" s="508"/>
      <c r="F121" s="508"/>
      <c r="G121" s="508"/>
      <c r="H121" s="509"/>
      <c r="I121" s="507" t="s">
        <v>956</v>
      </c>
      <c r="J121" s="508"/>
      <c r="K121" s="508"/>
      <c r="L121" s="508"/>
      <c r="M121" s="508"/>
      <c r="N121" s="509"/>
      <c r="P121" s="228" t="s">
        <v>628</v>
      </c>
      <c r="Q121" s="442" t="s">
        <v>627</v>
      </c>
      <c r="R121" s="443"/>
      <c r="S121" s="443"/>
      <c r="T121" s="443"/>
      <c r="U121" s="443"/>
      <c r="V121" s="443"/>
      <c r="W121" s="443"/>
      <c r="X121" s="444"/>
      <c r="Y121" s="110"/>
      <c r="Z121" s="109"/>
      <c r="AA121" s="111"/>
      <c r="AB121" s="111"/>
    </row>
    <row r="122" spans="1:35" ht="94.5" customHeight="1" x14ac:dyDescent="0.2">
      <c r="A122" s="188"/>
      <c r="B122" s="448" t="s">
        <v>909</v>
      </c>
      <c r="C122" s="449"/>
      <c r="D122" s="514" t="s">
        <v>1037</v>
      </c>
      <c r="E122" s="515"/>
      <c r="F122" s="515"/>
      <c r="G122" s="515"/>
      <c r="H122" s="516"/>
      <c r="I122" s="480"/>
      <c r="J122" s="503"/>
      <c r="K122" s="503"/>
      <c r="L122" s="503"/>
      <c r="M122" s="503"/>
      <c r="N122" s="504"/>
      <c r="O122" s="72"/>
      <c r="P122" s="341"/>
      <c r="Q122" s="505"/>
      <c r="R122" s="505"/>
      <c r="S122" s="505"/>
      <c r="T122" s="505"/>
      <c r="U122" s="505"/>
      <c r="V122" s="505"/>
      <c r="W122" s="505"/>
      <c r="X122" s="506"/>
      <c r="Y122" s="72"/>
      <c r="AA122" s="74" t="b">
        <f>IF(I122="",TRUE,FALSE)</f>
        <v>1</v>
      </c>
      <c r="AB122" s="74" t="b">
        <f>IF(P122&lt;&gt;"Ja",TRUE,IF(Q122&lt;&gt;"",TRUE,FALSE))</f>
        <v>1</v>
      </c>
      <c r="AC122" s="21"/>
      <c r="AD122" s="21"/>
      <c r="AE122" s="21"/>
      <c r="AF122" s="21"/>
      <c r="AG122" s="21"/>
      <c r="AH122" s="63" t="b">
        <f>IF(AA122=AB122,FALSE,TRUE)</f>
        <v>0</v>
      </c>
    </row>
    <row r="123" spans="1:35" ht="16.5" customHeight="1" x14ac:dyDescent="0.2">
      <c r="A123" s="188"/>
      <c r="B123" s="188"/>
      <c r="C123" s="188"/>
      <c r="D123" s="188"/>
      <c r="E123" s="188"/>
      <c r="F123" s="188"/>
      <c r="G123" s="188"/>
      <c r="I123" s="319"/>
      <c r="J123" s="319"/>
      <c r="K123" s="319"/>
      <c r="L123" s="319"/>
      <c r="M123" s="319"/>
      <c r="N123" s="319"/>
      <c r="O123" s="188"/>
      <c r="P123" s="188"/>
      <c r="Q123" s="188"/>
      <c r="R123" s="188"/>
      <c r="S123" s="188"/>
      <c r="T123" s="188"/>
      <c r="U123" s="188"/>
      <c r="V123" s="188"/>
      <c r="W123" s="188"/>
      <c r="X123" s="188"/>
      <c r="Y123" s="72"/>
      <c r="AA123" s="74"/>
      <c r="AB123" s="74"/>
      <c r="AC123" s="21"/>
      <c r="AD123" s="21"/>
      <c r="AE123" s="21"/>
      <c r="AF123" s="21"/>
      <c r="AG123" s="21"/>
      <c r="AH123" s="63"/>
    </row>
    <row r="124" spans="1:35" ht="215.25" customHeight="1" x14ac:dyDescent="0.2">
      <c r="A124" s="188"/>
      <c r="B124" s="448" t="s">
        <v>910</v>
      </c>
      <c r="C124" s="449"/>
      <c r="D124" s="474" t="s">
        <v>1042</v>
      </c>
      <c r="E124" s="475"/>
      <c r="F124" s="475"/>
      <c r="G124" s="475"/>
      <c r="H124" s="476"/>
      <c r="I124" s="502"/>
      <c r="J124" s="503"/>
      <c r="K124" s="503"/>
      <c r="L124" s="503"/>
      <c r="M124" s="503"/>
      <c r="N124" s="504"/>
      <c r="O124" s="72"/>
      <c r="P124" s="341"/>
      <c r="Q124" s="505"/>
      <c r="R124" s="505"/>
      <c r="S124" s="505"/>
      <c r="T124" s="505"/>
      <c r="U124" s="505"/>
      <c r="V124" s="505"/>
      <c r="W124" s="505"/>
      <c r="X124" s="506"/>
      <c r="Y124" s="72"/>
      <c r="AA124" s="74" t="b">
        <f>IF(I124="",TRUE,FALSE)</f>
        <v>1</v>
      </c>
      <c r="AB124" s="74" t="b">
        <f>IF(P124&lt;&gt;"Ja",TRUE,IF(Q124&lt;&gt;"",TRUE,FALSE))</f>
        <v>1</v>
      </c>
      <c r="AC124" s="21"/>
      <c r="AD124" s="21"/>
      <c r="AE124" s="21"/>
      <c r="AF124" s="21"/>
      <c r="AG124" s="21"/>
      <c r="AH124" s="63" t="b">
        <f>IF(AA124=AB124,FALSE,TRUE)</f>
        <v>0</v>
      </c>
    </row>
    <row r="125" spans="1:35" ht="16.5" customHeight="1" x14ac:dyDescent="0.2">
      <c r="A125" s="188"/>
      <c r="B125" s="188"/>
      <c r="C125" s="188"/>
      <c r="D125" s="188"/>
      <c r="E125" s="188"/>
      <c r="F125" s="188"/>
      <c r="G125" s="188"/>
      <c r="I125" s="319"/>
      <c r="J125" s="319"/>
      <c r="K125" s="319"/>
      <c r="L125" s="319"/>
      <c r="M125" s="319"/>
      <c r="N125" s="319"/>
      <c r="O125" s="188"/>
      <c r="P125" s="188"/>
      <c r="Q125" s="188"/>
      <c r="R125" s="188"/>
      <c r="S125" s="188"/>
      <c r="T125" s="188"/>
      <c r="U125" s="188"/>
      <c r="V125" s="188"/>
      <c r="W125" s="188"/>
      <c r="X125" s="188"/>
      <c r="Y125" s="188"/>
      <c r="AA125" s="325"/>
      <c r="AB125" s="325"/>
      <c r="AC125" s="325"/>
      <c r="AD125" s="325"/>
      <c r="AE125" s="325"/>
      <c r="AF125" s="325"/>
      <c r="AG125" s="325"/>
      <c r="AH125" s="325"/>
      <c r="AI125" s="188"/>
    </row>
    <row r="126" spans="1:35" ht="94.5" customHeight="1" x14ac:dyDescent="0.2">
      <c r="A126" s="188"/>
      <c r="B126" s="448" t="s">
        <v>911</v>
      </c>
      <c r="C126" s="449"/>
      <c r="D126" s="474" t="s">
        <v>1038</v>
      </c>
      <c r="E126" s="475"/>
      <c r="F126" s="475"/>
      <c r="G126" s="475"/>
      <c r="H126" s="476"/>
      <c r="I126" s="502"/>
      <c r="J126" s="503"/>
      <c r="K126" s="503"/>
      <c r="L126" s="503"/>
      <c r="M126" s="503"/>
      <c r="N126" s="504"/>
      <c r="O126" s="72"/>
      <c r="P126" s="341"/>
      <c r="Q126" s="505"/>
      <c r="R126" s="505"/>
      <c r="S126" s="505"/>
      <c r="T126" s="505"/>
      <c r="U126" s="505"/>
      <c r="V126" s="505"/>
      <c r="W126" s="505"/>
      <c r="X126" s="506"/>
      <c r="Y126" s="72"/>
      <c r="AA126" s="74" t="b">
        <f>IF(I126="",TRUE,FALSE)</f>
        <v>1</v>
      </c>
      <c r="AB126" s="74" t="b">
        <f>IF(P126&lt;&gt;"Ja",TRUE,IF(Q126&lt;&gt;"",TRUE,FALSE))</f>
        <v>1</v>
      </c>
      <c r="AC126" s="21"/>
      <c r="AD126" s="21"/>
      <c r="AE126" s="21"/>
      <c r="AF126" s="21"/>
      <c r="AG126" s="21"/>
      <c r="AH126" s="63" t="b">
        <f>IF(AA126=AB126,FALSE,TRUE)</f>
        <v>0</v>
      </c>
    </row>
    <row r="127" spans="1:35" ht="16.5" customHeight="1" x14ac:dyDescent="0.2">
      <c r="A127" s="188"/>
      <c r="B127" s="188"/>
      <c r="C127" s="188"/>
      <c r="D127" s="188"/>
      <c r="E127" s="188"/>
      <c r="F127" s="188"/>
      <c r="G127" s="188"/>
      <c r="I127" s="188"/>
      <c r="J127" s="188"/>
      <c r="K127" s="188"/>
      <c r="L127" s="188"/>
      <c r="M127" s="188"/>
      <c r="N127" s="188"/>
      <c r="O127" s="188"/>
      <c r="P127" s="188"/>
      <c r="Q127" s="188"/>
      <c r="R127" s="188"/>
      <c r="S127" s="188"/>
      <c r="T127" s="188"/>
      <c r="U127" s="188"/>
      <c r="V127" s="188"/>
      <c r="W127" s="188"/>
      <c r="X127" s="188"/>
      <c r="Y127" s="72"/>
      <c r="AA127" s="74"/>
      <c r="AB127" s="74"/>
      <c r="AC127" s="21"/>
      <c r="AD127" s="21"/>
      <c r="AE127" s="21"/>
      <c r="AF127" s="21"/>
      <c r="AG127" s="21"/>
      <c r="AH127" s="63"/>
    </row>
    <row r="128" spans="1:35" ht="94.5" customHeight="1" x14ac:dyDescent="0.2">
      <c r="A128" s="188"/>
      <c r="B128" s="448" t="s">
        <v>1039</v>
      </c>
      <c r="C128" s="449"/>
      <c r="D128" s="474" t="s">
        <v>1040</v>
      </c>
      <c r="E128" s="475"/>
      <c r="F128" s="475"/>
      <c r="G128" s="475"/>
      <c r="H128" s="476"/>
      <c r="I128" s="502"/>
      <c r="J128" s="503"/>
      <c r="K128" s="503"/>
      <c r="L128" s="503"/>
      <c r="M128" s="503"/>
      <c r="N128" s="504"/>
      <c r="O128" s="72"/>
      <c r="P128" s="341"/>
      <c r="Q128" s="505"/>
      <c r="R128" s="505"/>
      <c r="S128" s="505"/>
      <c r="T128" s="505"/>
      <c r="U128" s="505"/>
      <c r="V128" s="505"/>
      <c r="W128" s="505"/>
      <c r="X128" s="506"/>
      <c r="Y128" s="72"/>
      <c r="AA128" s="74" t="b">
        <f>IF(I128="",TRUE,FALSE)</f>
        <v>1</v>
      </c>
      <c r="AB128" s="74" t="b">
        <f>IF(P128&lt;&gt;"Ja",TRUE,IF(Q128&lt;&gt;"",TRUE,FALSE))</f>
        <v>1</v>
      </c>
      <c r="AC128" s="21"/>
      <c r="AD128" s="21"/>
      <c r="AE128" s="21"/>
      <c r="AF128" s="21"/>
      <c r="AG128" s="21"/>
      <c r="AH128" s="63" t="b">
        <f>IF(AA128=AB128,FALSE,TRUE)</f>
        <v>0</v>
      </c>
    </row>
    <row r="129" spans="1:34" ht="16.5" customHeight="1" x14ac:dyDescent="0.2">
      <c r="A129" s="188"/>
      <c r="B129" s="188"/>
      <c r="C129" s="188"/>
      <c r="D129" s="188"/>
      <c r="E129" s="188"/>
      <c r="F129" s="188"/>
      <c r="G129" s="188"/>
      <c r="I129" s="188"/>
      <c r="J129" s="188"/>
      <c r="K129" s="188"/>
      <c r="L129" s="188"/>
      <c r="M129" s="188"/>
      <c r="N129" s="188"/>
      <c r="O129" s="188"/>
      <c r="P129" s="188"/>
      <c r="Q129" s="188"/>
      <c r="R129" s="188"/>
      <c r="S129" s="188"/>
      <c r="T129" s="188"/>
      <c r="U129" s="188"/>
      <c r="V129" s="188"/>
      <c r="W129" s="188"/>
      <c r="X129" s="188"/>
      <c r="Y129" s="72"/>
      <c r="AA129" s="74"/>
      <c r="AB129" s="74"/>
      <c r="AC129" s="21"/>
      <c r="AD129" s="21"/>
      <c r="AE129" s="21"/>
      <c r="AF129" s="21"/>
      <c r="AG129" s="21"/>
      <c r="AH129" s="63"/>
    </row>
    <row r="130" spans="1:34" ht="168.75" customHeight="1" x14ac:dyDescent="0.2">
      <c r="A130" s="188"/>
      <c r="B130" s="448" t="s">
        <v>1041</v>
      </c>
      <c r="C130" s="449"/>
      <c r="D130" s="474" t="s">
        <v>1043</v>
      </c>
      <c r="E130" s="475"/>
      <c r="F130" s="475"/>
      <c r="G130" s="475"/>
      <c r="H130" s="476"/>
      <c r="I130" s="502"/>
      <c r="J130" s="503"/>
      <c r="K130" s="503"/>
      <c r="L130" s="503"/>
      <c r="M130" s="503"/>
      <c r="N130" s="504"/>
      <c r="O130" s="72"/>
      <c r="P130" s="341"/>
      <c r="Q130" s="505"/>
      <c r="R130" s="505"/>
      <c r="S130" s="505"/>
      <c r="T130" s="505"/>
      <c r="U130" s="505"/>
      <c r="V130" s="505"/>
      <c r="W130" s="505"/>
      <c r="X130" s="506"/>
      <c r="Y130" s="72"/>
      <c r="AA130" s="74" t="b">
        <f>IF(I130="",TRUE,FALSE)</f>
        <v>1</v>
      </c>
      <c r="AB130" s="74" t="b">
        <f>IF(P130&lt;&gt;"Ja",TRUE,IF(Q130&lt;&gt;"",TRUE,FALSE))</f>
        <v>1</v>
      </c>
      <c r="AC130" s="21"/>
      <c r="AD130" s="21"/>
      <c r="AE130" s="21"/>
      <c r="AF130" s="21"/>
      <c r="AG130" s="21"/>
      <c r="AH130" s="63" t="b">
        <f>IF(AA130=AB130,FALSE,TRUE)</f>
        <v>0</v>
      </c>
    </row>
    <row r="131" spans="1:34" ht="16.5" customHeight="1" x14ac:dyDescent="0.2">
      <c r="A131" s="188"/>
      <c r="B131" s="188"/>
      <c r="C131" s="188"/>
      <c r="D131" s="188"/>
      <c r="E131" s="188"/>
      <c r="F131" s="188"/>
      <c r="G131" s="188"/>
      <c r="I131" s="188"/>
      <c r="J131" s="188"/>
      <c r="K131" s="188"/>
      <c r="L131" s="188"/>
      <c r="M131" s="188"/>
      <c r="N131" s="188"/>
      <c r="O131" s="188"/>
      <c r="P131" s="188"/>
      <c r="Q131" s="188"/>
      <c r="R131" s="188"/>
      <c r="S131" s="188"/>
      <c r="T131" s="188"/>
      <c r="U131" s="188"/>
      <c r="V131" s="188"/>
      <c r="W131" s="188"/>
      <c r="X131" s="188"/>
      <c r="Y131" s="72"/>
      <c r="AA131" s="74"/>
      <c r="AB131" s="74"/>
      <c r="AC131" s="21"/>
      <c r="AD131" s="21"/>
      <c r="AE131" s="21"/>
      <c r="AF131" s="21"/>
      <c r="AG131" s="21"/>
      <c r="AH131" s="63"/>
    </row>
    <row r="132" spans="1:34" ht="94.5" customHeight="1" x14ac:dyDescent="0.2">
      <c r="A132" s="188"/>
      <c r="B132" s="448" t="s">
        <v>951</v>
      </c>
      <c r="C132" s="449"/>
      <c r="D132" s="474" t="s">
        <v>954</v>
      </c>
      <c r="E132" s="475"/>
      <c r="F132" s="475"/>
      <c r="G132" s="475"/>
      <c r="H132" s="476"/>
      <c r="I132" s="502"/>
      <c r="J132" s="503"/>
      <c r="K132" s="503"/>
      <c r="L132" s="503"/>
      <c r="M132" s="503"/>
      <c r="N132" s="504"/>
      <c r="O132" s="72"/>
      <c r="P132" s="341"/>
      <c r="Q132" s="505"/>
      <c r="R132" s="505"/>
      <c r="S132" s="505"/>
      <c r="T132" s="505"/>
      <c r="U132" s="505"/>
      <c r="V132" s="505"/>
      <c r="W132" s="505"/>
      <c r="X132" s="506"/>
      <c r="Y132" s="72"/>
      <c r="AA132" s="74" t="b">
        <f>IF(I132="",TRUE,FALSE)</f>
        <v>1</v>
      </c>
      <c r="AB132" s="74" t="b">
        <f>IF(P132&lt;&gt;"Ja",TRUE,IF(Q132&lt;&gt;"",TRUE,FALSE))</f>
        <v>1</v>
      </c>
      <c r="AC132" s="21"/>
      <c r="AD132" s="21"/>
      <c r="AE132" s="21"/>
      <c r="AF132" s="21"/>
      <c r="AG132" s="21"/>
      <c r="AH132" s="63" t="b">
        <f>IF(AA132=AB132,FALSE,TRUE)</f>
        <v>0</v>
      </c>
    </row>
    <row r="133" spans="1:34" ht="29.25" customHeight="1" x14ac:dyDescent="0.2">
      <c r="A133" s="188"/>
      <c r="B133" s="196"/>
      <c r="C133" s="196"/>
      <c r="D133" s="198"/>
      <c r="E133" s="196"/>
      <c r="F133" s="196"/>
      <c r="G133" s="10"/>
      <c r="H133" s="438"/>
      <c r="I133" s="510"/>
      <c r="J133" s="510"/>
      <c r="K133" s="223"/>
      <c r="L133" s="672"/>
      <c r="M133" s="673"/>
      <c r="N133" s="673"/>
      <c r="P133" s="45"/>
      <c r="X133" s="66"/>
      <c r="Y133" s="67"/>
      <c r="AA133" s="326"/>
      <c r="AB133" s="326"/>
      <c r="AC133" s="21"/>
      <c r="AD133" s="21"/>
      <c r="AE133" s="21"/>
      <c r="AF133" s="21"/>
      <c r="AG133" s="21"/>
      <c r="AH133" s="21"/>
    </row>
    <row r="134" spans="1:34" ht="15.75" customHeight="1" x14ac:dyDescent="0.2">
      <c r="A134" s="227"/>
      <c r="B134" s="500" t="s">
        <v>341</v>
      </c>
      <c r="C134" s="500"/>
      <c r="D134" s="500"/>
      <c r="E134" s="501"/>
      <c r="F134" s="196"/>
      <c r="G134" s="10"/>
      <c r="H134" s="10"/>
      <c r="I134" s="10"/>
      <c r="J134" s="34"/>
      <c r="K134" s="223"/>
      <c r="L134" s="224"/>
      <c r="M134" s="195"/>
      <c r="N134" s="194"/>
      <c r="P134" s="30"/>
      <c r="X134" s="66"/>
      <c r="Y134" s="67"/>
      <c r="AA134" s="326"/>
      <c r="AB134" s="326"/>
      <c r="AC134" s="21"/>
      <c r="AD134" s="21"/>
      <c r="AE134" s="21"/>
      <c r="AF134" s="21"/>
      <c r="AG134" s="21"/>
      <c r="AH134" s="21"/>
    </row>
    <row r="135" spans="1:34" ht="52.5" x14ac:dyDescent="0.2">
      <c r="A135" s="188"/>
      <c r="B135" s="498" t="s">
        <v>908</v>
      </c>
      <c r="C135" s="499"/>
      <c r="D135" s="511" t="s">
        <v>912</v>
      </c>
      <c r="E135" s="512"/>
      <c r="F135" s="512"/>
      <c r="G135" s="512"/>
      <c r="H135" s="513"/>
      <c r="I135" s="507" t="s">
        <v>913</v>
      </c>
      <c r="J135" s="508"/>
      <c r="K135" s="508"/>
      <c r="L135" s="509"/>
      <c r="M135" s="405" t="str">
        <f>IF(TillDelVal=1,"","Ange poäng-värde
")</f>
        <v xml:space="preserve">Ange poäng-värde
</v>
      </c>
      <c r="N135" s="406" t="str">
        <f>IF(TillDelVal=1,"","Ange prisavdrag från totalpriset (kr)
")</f>
        <v xml:space="preserve">Ange prisavdrag från totalpriset (kr)
</v>
      </c>
      <c r="P135" s="73" t="s">
        <v>163</v>
      </c>
      <c r="Q135" s="483" t="s">
        <v>75</v>
      </c>
      <c r="R135" s="484"/>
      <c r="S135" s="484"/>
      <c r="T135" s="484"/>
      <c r="U135" s="484"/>
      <c r="V135" s="484"/>
      <c r="W135" s="484"/>
      <c r="X135" s="485"/>
      <c r="Y135" s="110"/>
      <c r="AA135" s="326"/>
      <c r="AB135" s="327"/>
      <c r="AC135" s="21"/>
      <c r="AD135" s="21"/>
      <c r="AE135" s="21"/>
      <c r="AF135" s="21"/>
      <c r="AG135" s="21"/>
      <c r="AH135" s="21"/>
    </row>
    <row r="136" spans="1:34" ht="94.5" customHeight="1" x14ac:dyDescent="0.2">
      <c r="A136" s="188"/>
      <c r="B136" s="448" t="s">
        <v>909</v>
      </c>
      <c r="C136" s="449"/>
      <c r="D136" s="514" t="s">
        <v>1037</v>
      </c>
      <c r="E136" s="515"/>
      <c r="F136" s="515"/>
      <c r="G136" s="515"/>
      <c r="H136" s="516"/>
      <c r="I136" s="480"/>
      <c r="J136" s="481"/>
      <c r="K136" s="481"/>
      <c r="L136" s="482"/>
      <c r="M136" s="205"/>
      <c r="N136" s="321"/>
      <c r="O136" s="72"/>
      <c r="P136" s="342"/>
      <c r="Q136" s="477"/>
      <c r="R136" s="478"/>
      <c r="S136" s="478"/>
      <c r="T136" s="478"/>
      <c r="U136" s="478"/>
      <c r="V136" s="478"/>
      <c r="W136" s="478"/>
      <c r="X136" s="479"/>
      <c r="Y136" s="72"/>
      <c r="AA136" s="74" t="b">
        <f>IF(I136="",TRUE,FALSE)</f>
        <v>1</v>
      </c>
      <c r="AB136" s="74" t="b">
        <f>IF(P136&lt;&gt;"",FALSE,IF(Q136="",TRUE,FALSE))</f>
        <v>1</v>
      </c>
      <c r="AC136" s="21"/>
      <c r="AD136" s="21"/>
      <c r="AE136" s="21"/>
      <c r="AF136" s="21"/>
      <c r="AG136" s="21"/>
      <c r="AH136" s="63" t="b">
        <f>IF(AA136=AB136,FALSE,TRUE)</f>
        <v>0</v>
      </c>
    </row>
    <row r="137" spans="1:34" ht="16.5" customHeight="1" x14ac:dyDescent="0.2">
      <c r="A137" s="188"/>
      <c r="B137" s="188"/>
      <c r="C137" s="188"/>
      <c r="D137" s="188"/>
      <c r="E137" s="188"/>
      <c r="F137" s="188"/>
      <c r="G137" s="188"/>
      <c r="I137" s="188"/>
      <c r="J137" s="188"/>
      <c r="K137" s="188"/>
      <c r="M137" s="188"/>
      <c r="N137" s="188"/>
      <c r="O137" s="188"/>
      <c r="P137" s="188"/>
      <c r="Q137" s="188"/>
      <c r="R137" s="188"/>
      <c r="S137" s="188"/>
      <c r="T137" s="188"/>
      <c r="U137" s="188"/>
      <c r="V137" s="188"/>
      <c r="W137" s="188"/>
      <c r="X137" s="188"/>
      <c r="Y137" s="72"/>
      <c r="AA137" s="74"/>
      <c r="AB137" s="74"/>
      <c r="AC137" s="21"/>
      <c r="AD137" s="21"/>
      <c r="AE137" s="21"/>
      <c r="AF137" s="21"/>
      <c r="AG137" s="21"/>
      <c r="AH137" s="63"/>
    </row>
    <row r="138" spans="1:34" ht="215.25" customHeight="1" x14ac:dyDescent="0.2">
      <c r="A138" s="188"/>
      <c r="B138" s="448" t="s">
        <v>910</v>
      </c>
      <c r="C138" s="449"/>
      <c r="D138" s="474" t="s">
        <v>1042</v>
      </c>
      <c r="E138" s="475"/>
      <c r="F138" s="475"/>
      <c r="G138" s="475"/>
      <c r="H138" s="476"/>
      <c r="I138" s="480"/>
      <c r="J138" s="481"/>
      <c r="K138" s="481"/>
      <c r="L138" s="482"/>
      <c r="M138" s="205"/>
      <c r="N138" s="321"/>
      <c r="O138" s="72"/>
      <c r="P138" s="342"/>
      <c r="Q138" s="477"/>
      <c r="R138" s="478"/>
      <c r="S138" s="478"/>
      <c r="T138" s="478"/>
      <c r="U138" s="478"/>
      <c r="V138" s="478"/>
      <c r="W138" s="478"/>
      <c r="X138" s="479"/>
      <c r="Y138" s="72"/>
      <c r="AA138" s="74" t="b">
        <f>IF(I138="",TRUE,FALSE)</f>
        <v>1</v>
      </c>
      <c r="AB138" s="74" t="b">
        <f>IF(P138&lt;&gt;"",FALSE,IF(Q138="",TRUE,FALSE))</f>
        <v>1</v>
      </c>
      <c r="AC138" s="21"/>
      <c r="AD138" s="21"/>
      <c r="AE138" s="21"/>
      <c r="AF138" s="21"/>
      <c r="AG138" s="21"/>
      <c r="AH138" s="63" t="b">
        <f>IF(AA138=AB138,FALSE,TRUE)</f>
        <v>0</v>
      </c>
    </row>
    <row r="139" spans="1:34" ht="16.5" customHeight="1" x14ac:dyDescent="0.2">
      <c r="A139" s="188"/>
      <c r="B139" s="188"/>
      <c r="C139" s="188"/>
      <c r="D139" s="188"/>
      <c r="E139" s="188"/>
      <c r="F139" s="188"/>
      <c r="G139" s="188"/>
      <c r="I139" s="319"/>
      <c r="J139" s="319"/>
      <c r="K139" s="319"/>
      <c r="M139" s="188"/>
      <c r="N139" s="319"/>
      <c r="O139" s="188"/>
      <c r="P139" s="188"/>
      <c r="Q139" s="188"/>
      <c r="R139" s="188"/>
      <c r="S139" s="188"/>
      <c r="T139" s="188"/>
      <c r="U139" s="188"/>
      <c r="V139" s="188"/>
      <c r="W139" s="188"/>
      <c r="X139" s="188"/>
      <c r="Y139" s="72"/>
      <c r="AA139" s="74"/>
      <c r="AB139" s="74"/>
      <c r="AC139" s="21"/>
      <c r="AD139" s="21"/>
      <c r="AE139" s="21"/>
      <c r="AF139" s="21"/>
      <c r="AG139" s="21"/>
      <c r="AH139" s="63"/>
    </row>
    <row r="140" spans="1:34" ht="94.5" customHeight="1" x14ac:dyDescent="0.2">
      <c r="A140" s="188"/>
      <c r="B140" s="448" t="s">
        <v>911</v>
      </c>
      <c r="C140" s="449"/>
      <c r="D140" s="474" t="s">
        <v>1038</v>
      </c>
      <c r="E140" s="475"/>
      <c r="F140" s="475"/>
      <c r="G140" s="475"/>
      <c r="H140" s="476"/>
      <c r="I140" s="480"/>
      <c r="J140" s="481"/>
      <c r="K140" s="481"/>
      <c r="L140" s="482"/>
      <c r="M140" s="205"/>
      <c r="N140" s="321"/>
      <c r="O140" s="72"/>
      <c r="P140" s="342"/>
      <c r="Q140" s="477"/>
      <c r="R140" s="478"/>
      <c r="S140" s="478"/>
      <c r="T140" s="478"/>
      <c r="U140" s="478"/>
      <c r="V140" s="478"/>
      <c r="W140" s="478"/>
      <c r="X140" s="479"/>
      <c r="Y140" s="72"/>
      <c r="AA140" s="74" t="b">
        <f>IF(I140="",TRUE,FALSE)</f>
        <v>1</v>
      </c>
      <c r="AB140" s="74" t="b">
        <f>IF(P140&lt;&gt;"",FALSE,IF(Q140="",TRUE,FALSE))</f>
        <v>1</v>
      </c>
      <c r="AC140" s="21"/>
      <c r="AD140" s="21"/>
      <c r="AE140" s="21"/>
      <c r="AF140" s="21"/>
      <c r="AG140" s="21"/>
      <c r="AH140" s="63" t="b">
        <f>IF(AA140=AB140,FALSE,TRUE)</f>
        <v>0</v>
      </c>
    </row>
    <row r="141" spans="1:34" ht="16.5" customHeight="1" x14ac:dyDescent="0.2">
      <c r="A141" s="188"/>
      <c r="B141" s="188"/>
      <c r="C141" s="188"/>
      <c r="D141" s="188"/>
      <c r="E141" s="188"/>
      <c r="F141" s="188"/>
      <c r="G141" s="188"/>
      <c r="I141" s="319"/>
      <c r="J141" s="319"/>
      <c r="K141" s="319"/>
      <c r="M141" s="188"/>
      <c r="N141" s="319"/>
      <c r="O141" s="188"/>
      <c r="P141" s="188"/>
      <c r="Q141" s="188"/>
      <c r="R141" s="188"/>
      <c r="S141" s="188"/>
      <c r="T141" s="188"/>
      <c r="U141" s="188"/>
      <c r="V141" s="188"/>
      <c r="W141" s="188"/>
      <c r="X141" s="188"/>
      <c r="Y141" s="72"/>
      <c r="AA141" s="74"/>
      <c r="AB141" s="74"/>
      <c r="AC141" s="21"/>
      <c r="AD141" s="21"/>
      <c r="AE141" s="21"/>
      <c r="AF141" s="21"/>
      <c r="AG141" s="21"/>
      <c r="AH141" s="63"/>
    </row>
    <row r="142" spans="1:34" ht="94.5" customHeight="1" x14ac:dyDescent="0.2">
      <c r="A142" s="188"/>
      <c r="B142" s="448" t="s">
        <v>1039</v>
      </c>
      <c r="C142" s="449"/>
      <c r="D142" s="474" t="s">
        <v>1040</v>
      </c>
      <c r="E142" s="475"/>
      <c r="F142" s="475"/>
      <c r="G142" s="475"/>
      <c r="H142" s="476"/>
      <c r="I142" s="480"/>
      <c r="J142" s="481"/>
      <c r="K142" s="481"/>
      <c r="L142" s="482"/>
      <c r="M142" s="205"/>
      <c r="N142" s="321"/>
      <c r="O142" s="320"/>
      <c r="P142" s="342"/>
      <c r="Q142" s="477"/>
      <c r="R142" s="478"/>
      <c r="S142" s="478"/>
      <c r="T142" s="478"/>
      <c r="U142" s="478"/>
      <c r="V142" s="478"/>
      <c r="W142" s="478"/>
      <c r="X142" s="479"/>
      <c r="Y142" s="72"/>
      <c r="AA142" s="74" t="b">
        <f>IF(I142="",TRUE,FALSE)</f>
        <v>1</v>
      </c>
      <c r="AB142" s="74" t="b">
        <f>IF(P142&lt;&gt;"",FALSE,IF(Q142="",TRUE,FALSE))</f>
        <v>1</v>
      </c>
      <c r="AC142" s="21"/>
      <c r="AD142" s="21"/>
      <c r="AE142" s="21"/>
      <c r="AF142" s="21"/>
      <c r="AG142" s="21"/>
      <c r="AH142" s="63" t="b">
        <f>IF(AA142=AB142,FALSE,TRUE)</f>
        <v>0</v>
      </c>
    </row>
    <row r="143" spans="1:34" ht="16.5" customHeight="1" x14ac:dyDescent="0.2">
      <c r="A143" s="188"/>
      <c r="B143" s="188"/>
      <c r="C143" s="188"/>
      <c r="D143" s="188"/>
      <c r="E143" s="188"/>
      <c r="F143" s="188"/>
      <c r="G143" s="188"/>
      <c r="I143" s="188"/>
      <c r="J143" s="188"/>
      <c r="K143" s="188"/>
      <c r="L143" s="188"/>
      <c r="M143" s="188"/>
      <c r="N143" s="188"/>
      <c r="O143" s="188"/>
      <c r="P143" s="188"/>
      <c r="Q143" s="188"/>
      <c r="R143" s="188"/>
      <c r="S143" s="188"/>
      <c r="T143" s="188"/>
      <c r="U143" s="188"/>
      <c r="V143" s="188"/>
      <c r="W143" s="188"/>
      <c r="X143" s="188"/>
      <c r="Y143" s="72"/>
      <c r="AA143" s="74"/>
      <c r="AB143" s="74"/>
      <c r="AC143" s="21"/>
      <c r="AD143" s="21"/>
      <c r="AE143" s="21"/>
      <c r="AF143" s="21"/>
      <c r="AG143" s="21"/>
      <c r="AH143" s="63"/>
    </row>
    <row r="144" spans="1:34" ht="168.75" customHeight="1" x14ac:dyDescent="0.2">
      <c r="A144" s="188"/>
      <c r="B144" s="448" t="s">
        <v>1041</v>
      </c>
      <c r="C144" s="449"/>
      <c r="D144" s="474" t="s">
        <v>1043</v>
      </c>
      <c r="E144" s="475"/>
      <c r="F144" s="475"/>
      <c r="G144" s="475"/>
      <c r="H144" s="476"/>
      <c r="I144" s="472"/>
      <c r="J144" s="473"/>
      <c r="K144" s="473"/>
      <c r="L144" s="473"/>
      <c r="M144" s="205"/>
      <c r="N144" s="321"/>
      <c r="O144" s="72"/>
      <c r="P144" s="343"/>
      <c r="Q144" s="505"/>
      <c r="R144" s="505"/>
      <c r="S144" s="505"/>
      <c r="T144" s="505"/>
      <c r="U144" s="505"/>
      <c r="V144" s="505"/>
      <c r="W144" s="505"/>
      <c r="X144" s="506"/>
      <c r="Y144" s="72"/>
      <c r="AA144" s="74" t="b">
        <f>IF(I144="",TRUE,FALSE)</f>
        <v>1</v>
      </c>
      <c r="AB144" s="74" t="b">
        <f>IF(P144&lt;&gt;"",FALSE,IF(Q144="",TRUE,FALSE))</f>
        <v>1</v>
      </c>
      <c r="AC144" s="21"/>
      <c r="AD144" s="21"/>
      <c r="AE144" s="21"/>
      <c r="AF144" s="21"/>
      <c r="AG144" s="21"/>
      <c r="AH144" s="63" t="b">
        <f>IF(AA144=AB144,FALSE,TRUE)</f>
        <v>0</v>
      </c>
    </row>
    <row r="145" spans="1:46" ht="16.5" customHeight="1" x14ac:dyDescent="0.2">
      <c r="A145" s="188"/>
      <c r="B145" s="188"/>
      <c r="C145" s="188"/>
      <c r="D145" s="188"/>
      <c r="E145" s="188"/>
      <c r="F145" s="188"/>
      <c r="G145" s="188"/>
      <c r="I145" s="319"/>
      <c r="J145" s="319"/>
      <c r="K145" s="319"/>
      <c r="M145" s="188"/>
      <c r="N145" s="319"/>
      <c r="O145" s="188"/>
      <c r="P145" s="188"/>
      <c r="Q145" s="188"/>
      <c r="R145" s="188"/>
      <c r="S145" s="188"/>
      <c r="T145" s="188"/>
      <c r="U145" s="188"/>
      <c r="V145" s="188"/>
      <c r="W145" s="188"/>
      <c r="X145" s="188"/>
      <c r="Y145" s="72"/>
      <c r="AA145" s="74"/>
      <c r="AB145" s="74"/>
      <c r="AC145" s="21"/>
      <c r="AD145" s="21"/>
      <c r="AE145" s="21"/>
      <c r="AF145" s="21"/>
      <c r="AG145" s="21"/>
      <c r="AH145" s="63"/>
    </row>
    <row r="146" spans="1:46" ht="94.5" customHeight="1" x14ac:dyDescent="0.2">
      <c r="A146" s="188"/>
      <c r="B146" s="448" t="s">
        <v>951</v>
      </c>
      <c r="C146" s="449"/>
      <c r="D146" s="474" t="s">
        <v>954</v>
      </c>
      <c r="E146" s="475"/>
      <c r="F146" s="475"/>
      <c r="G146" s="475"/>
      <c r="H146" s="476"/>
      <c r="I146" s="472"/>
      <c r="J146" s="473"/>
      <c r="K146" s="473"/>
      <c r="L146" s="473"/>
      <c r="M146" s="205"/>
      <c r="N146" s="321"/>
      <c r="O146" s="72"/>
      <c r="P146" s="342"/>
      <c r="Q146" s="477"/>
      <c r="R146" s="478"/>
      <c r="S146" s="478"/>
      <c r="T146" s="478"/>
      <c r="U146" s="478"/>
      <c r="V146" s="478"/>
      <c r="W146" s="478"/>
      <c r="X146" s="479"/>
      <c r="Y146" s="72"/>
      <c r="AA146" s="74" t="b">
        <f>IF(I146="",TRUE,FALSE)</f>
        <v>1</v>
      </c>
      <c r="AB146" s="74" t="b">
        <f>IF(P146&lt;&gt;"",FALSE,IF(Q146="",TRUE,FALSE))</f>
        <v>1</v>
      </c>
      <c r="AC146" s="21"/>
      <c r="AD146" s="21"/>
      <c r="AE146" s="21"/>
      <c r="AF146" s="21"/>
      <c r="AG146" s="21"/>
      <c r="AH146" s="63" t="b">
        <f>IF(AA146=AB146,FALSE,TRUE)</f>
        <v>0</v>
      </c>
    </row>
    <row r="147" spans="1:46" ht="17.25" customHeight="1" x14ac:dyDescent="0.2">
      <c r="A147" s="190">
        <v>1</v>
      </c>
      <c r="B147" s="190">
        <v>1</v>
      </c>
      <c r="C147" s="190">
        <v>1</v>
      </c>
      <c r="D147" s="190">
        <v>1</v>
      </c>
      <c r="E147" s="190">
        <v>1</v>
      </c>
      <c r="F147" s="190">
        <v>1</v>
      </c>
      <c r="G147" s="190">
        <v>1</v>
      </c>
      <c r="H147" s="190">
        <v>1</v>
      </c>
      <c r="I147" s="190">
        <v>1</v>
      </c>
      <c r="J147" s="190">
        <v>1</v>
      </c>
      <c r="K147" s="190">
        <v>1</v>
      </c>
      <c r="L147" s="190">
        <v>1</v>
      </c>
      <c r="M147" s="190">
        <v>1</v>
      </c>
      <c r="N147" s="190">
        <v>1</v>
      </c>
      <c r="O147" s="190">
        <v>1</v>
      </c>
      <c r="AA147" s="72"/>
      <c r="AB147" s="72"/>
      <c r="AH147" s="63"/>
    </row>
    <row r="148" spans="1:46" ht="54.75" customHeight="1" x14ac:dyDescent="0.2">
      <c r="A148" s="188">
        <v>1</v>
      </c>
      <c r="B148" s="45"/>
      <c r="D148" s="34"/>
      <c r="E148" s="34"/>
      <c r="F148" s="34"/>
      <c r="G148" s="34"/>
      <c r="H148" s="34"/>
      <c r="I148" s="34"/>
      <c r="J148" s="34"/>
      <c r="L148" s="118" t="str">
        <f>IF(UtvarderingsVal="Alt3","","Max poäng för uppfyllda bör-krav")</f>
        <v>Max poäng för uppfyllda bör-krav</v>
      </c>
      <c r="M148" s="528" t="str">
        <f>IF(UtvarderingsVal="Alt2","","Max prisavdrag för uppfyllda bör-krav")</f>
        <v>Max prisavdrag för uppfyllda bör-krav</v>
      </c>
      <c r="N148" s="529"/>
      <c r="P148" s="34"/>
      <c r="Q148" s="34"/>
      <c r="R148" s="34"/>
      <c r="S148" s="34"/>
      <c r="T148" s="34"/>
      <c r="U148" s="34"/>
      <c r="V148" s="34"/>
      <c r="W148" s="66"/>
      <c r="X148" s="67"/>
      <c r="Y148" s="34"/>
      <c r="Z148" s="34"/>
      <c r="AA148" s="72"/>
      <c r="AB148" s="72"/>
      <c r="AH148" s="63"/>
    </row>
    <row r="149" spans="1:46" ht="27" customHeight="1" x14ac:dyDescent="0.2">
      <c r="A149" s="188">
        <v>1</v>
      </c>
      <c r="B149" s="437"/>
      <c r="C149" s="527"/>
      <c r="F149" s="34"/>
      <c r="G149" s="74"/>
      <c r="H149" s="34"/>
      <c r="I149" s="34"/>
      <c r="J149" s="34"/>
      <c r="K149" s="117"/>
      <c r="L149" s="92">
        <f>IF(UtvarderingsVal="Alt3","",SUM(M136:M146))</f>
        <v>0</v>
      </c>
      <c r="M149" s="463">
        <f>IF(UtvarderingsVal="Alt2","",SUM(N136:N146))</f>
        <v>0</v>
      </c>
      <c r="N149" s="464"/>
      <c r="P149" s="147" t="str">
        <f>IF(UtvarderingsVal="Alt3","","Total erhållen poängsumma:")</f>
        <v>Total erhållen poängsumma:</v>
      </c>
      <c r="Q149" s="77">
        <f>IF(UtvarderingsVal="Alt3","",SUMIF(P136:P146,"Ja",M136:M146))</f>
        <v>0</v>
      </c>
      <c r="R149" s="526"/>
      <c r="S149" s="527"/>
      <c r="T149" s="466" t="str">
        <f>IF(UtvarderingsVal="Alt2","","Totalt erhållet prisavdrag:")</f>
        <v>Totalt erhållet prisavdrag:</v>
      </c>
      <c r="U149" s="467"/>
      <c r="V149" s="519">
        <f>IF(UtvarderingsVal="Alt2","",SUMIF(P136:P146,"Ja",N136:N146))</f>
        <v>0</v>
      </c>
      <c r="W149" s="520"/>
      <c r="X149" s="95"/>
      <c r="Y149" s="67"/>
      <c r="Z149" s="72"/>
      <c r="AA149" s="72"/>
      <c r="AB149" s="72"/>
      <c r="AH149" s="63"/>
    </row>
    <row r="150" spans="1:46" ht="14.25" x14ac:dyDescent="0.2">
      <c r="A150" s="188"/>
      <c r="B150" s="34"/>
      <c r="C150" s="34"/>
      <c r="D150" s="34"/>
      <c r="E150" s="34"/>
      <c r="F150" s="34"/>
      <c r="G150" s="34"/>
      <c r="H150" s="34"/>
      <c r="I150" s="34"/>
      <c r="J150" s="34"/>
      <c r="M150" s="465"/>
      <c r="N150" s="465"/>
      <c r="P150" s="34"/>
      <c r="Q150" s="34"/>
      <c r="R150" s="34"/>
      <c r="S150" s="34"/>
      <c r="T150" s="34"/>
      <c r="U150" s="34"/>
      <c r="V150" s="34"/>
      <c r="W150" s="34"/>
      <c r="X150" s="66"/>
      <c r="Y150" s="67"/>
      <c r="Z150" s="34"/>
      <c r="AA150" s="72"/>
      <c r="AB150" s="72"/>
      <c r="AH150" s="63"/>
    </row>
    <row r="151" spans="1:46" ht="21" customHeight="1" x14ac:dyDescent="0.2">
      <c r="C151" s="93"/>
      <c r="D151" s="93"/>
      <c r="E151" s="91"/>
      <c r="F151" s="91"/>
      <c r="G151" s="91"/>
      <c r="H151" s="91"/>
      <c r="I151" s="94"/>
      <c r="J151" s="7"/>
      <c r="P151" s="50"/>
      <c r="R151" s="7"/>
      <c r="S151" s="7"/>
      <c r="T151" s="45"/>
      <c r="U151" s="7"/>
      <c r="V151" s="53"/>
      <c r="W151" s="51"/>
      <c r="X151" s="34"/>
      <c r="Y151" s="34"/>
      <c r="Z151" s="34"/>
      <c r="AA151" s="72"/>
      <c r="AB151" s="72"/>
      <c r="AH151" s="63"/>
      <c r="AI151" s="56"/>
      <c r="AJ151" s="56"/>
      <c r="AK151" s="56"/>
      <c r="AL151" s="56"/>
      <c r="AM151" s="56"/>
      <c r="AN151" s="56"/>
      <c r="AO151" s="56"/>
      <c r="AP151" s="56"/>
      <c r="AQ151" s="56"/>
      <c r="AR151" s="56"/>
      <c r="AS151" s="56"/>
      <c r="AT151" s="56"/>
    </row>
    <row r="152" spans="1:46" ht="21" customHeight="1" x14ac:dyDescent="0.2">
      <c r="B152" s="93"/>
      <c r="C152" s="93"/>
      <c r="D152" s="93"/>
      <c r="E152" s="55"/>
      <c r="F152" s="55"/>
      <c r="G152" s="55"/>
      <c r="H152" s="55"/>
      <c r="J152" s="7"/>
      <c r="P152" s="50"/>
      <c r="R152" s="7"/>
      <c r="S152" s="7"/>
      <c r="T152" s="45"/>
      <c r="U152" s="7"/>
      <c r="V152" s="53"/>
      <c r="W152" s="51"/>
      <c r="X152" s="34"/>
      <c r="Y152" s="34"/>
      <c r="Z152" s="34"/>
      <c r="AA152" s="72"/>
      <c r="AB152" s="72"/>
      <c r="AH152" s="63"/>
      <c r="AI152" s="56"/>
      <c r="AJ152" s="56"/>
      <c r="AK152" s="56"/>
      <c r="AL152" s="56"/>
      <c r="AM152" s="56"/>
      <c r="AN152" s="56"/>
      <c r="AO152" s="56"/>
      <c r="AP152" s="56"/>
      <c r="AQ152" s="56"/>
      <c r="AR152" s="56"/>
      <c r="AS152" s="56"/>
      <c r="AT152" s="56"/>
    </row>
    <row r="153" spans="1:46" ht="23.25" customHeight="1" x14ac:dyDescent="0.2">
      <c r="A153" s="190" t="s">
        <v>147</v>
      </c>
      <c r="B153" s="154" t="s">
        <v>355</v>
      </c>
      <c r="C153" s="155"/>
      <c r="D153" s="156"/>
      <c r="E153" s="149"/>
      <c r="F153" s="157"/>
      <c r="G153" s="157"/>
      <c r="H153" s="157"/>
      <c r="I153" s="149"/>
      <c r="J153" s="151"/>
      <c r="K153" s="149"/>
      <c r="L153" s="150"/>
      <c r="M153" s="149"/>
      <c r="N153" s="158"/>
      <c r="P153" s="524" t="s">
        <v>117</v>
      </c>
      <c r="Q153" s="432"/>
      <c r="R153" s="522" t="s">
        <v>106</v>
      </c>
      <c r="S153" s="532" t="s">
        <v>626</v>
      </c>
      <c r="T153" s="533"/>
      <c r="U153" s="533"/>
      <c r="V153" s="533"/>
      <c r="W153" s="533"/>
      <c r="X153" s="432"/>
      <c r="Y153" s="95"/>
      <c r="Z153" s="34"/>
      <c r="AA153" s="34"/>
      <c r="AB153" s="34"/>
      <c r="AH153" s="56"/>
      <c r="AI153" s="56"/>
      <c r="AJ153" s="56"/>
      <c r="AK153" s="56"/>
      <c r="AL153" s="56"/>
      <c r="AM153" s="56"/>
      <c r="AN153" s="56"/>
      <c r="AO153" s="56"/>
      <c r="AP153" s="56"/>
      <c r="AQ153" s="56"/>
      <c r="AR153" s="56"/>
      <c r="AS153" s="56"/>
      <c r="AT153" s="56"/>
    </row>
    <row r="154" spans="1:46" ht="27" customHeight="1" x14ac:dyDescent="0.2">
      <c r="A154" s="190" t="s">
        <v>147</v>
      </c>
      <c r="B154" s="159" t="s">
        <v>121</v>
      </c>
      <c r="J154" s="7"/>
      <c r="N154" s="160"/>
      <c r="P154" s="525"/>
      <c r="Q154" s="460"/>
      <c r="R154" s="523"/>
      <c r="S154" s="525"/>
      <c r="T154" s="510"/>
      <c r="U154" s="510"/>
      <c r="V154" s="510"/>
      <c r="W154" s="510"/>
      <c r="X154" s="460"/>
      <c r="Y154" s="95"/>
      <c r="Z154" s="34"/>
      <c r="AA154" s="34"/>
      <c r="AB154" s="34"/>
      <c r="AH154" s="56"/>
      <c r="AI154" s="56"/>
      <c r="AJ154" s="56"/>
      <c r="AK154" s="56"/>
      <c r="AL154" s="56"/>
      <c r="AM154" s="56"/>
      <c r="AN154" s="56"/>
      <c r="AO154" s="56"/>
      <c r="AP154" s="56"/>
      <c r="AQ154" s="56"/>
      <c r="AR154" s="56"/>
      <c r="AS154" s="56"/>
      <c r="AT154" s="56"/>
    </row>
    <row r="155" spans="1:46" ht="66" customHeight="1" x14ac:dyDescent="0.25">
      <c r="A155" s="190" t="s">
        <v>147</v>
      </c>
      <c r="B155" s="184" t="s">
        <v>76</v>
      </c>
      <c r="J155" s="7"/>
      <c r="N155" s="160"/>
      <c r="P155" s="525"/>
      <c r="Q155" s="460"/>
      <c r="R155" s="523"/>
      <c r="S155" s="525"/>
      <c r="T155" s="510"/>
      <c r="U155" s="510"/>
      <c r="V155" s="510"/>
      <c r="W155" s="510"/>
      <c r="X155" s="460"/>
      <c r="Y155" s="95"/>
      <c r="Z155" s="34"/>
      <c r="AA155" s="34"/>
      <c r="AB155" s="34"/>
      <c r="AH155" s="56"/>
      <c r="AI155" s="56"/>
      <c r="AJ155" s="56"/>
      <c r="AK155" s="56"/>
      <c r="AL155" s="56"/>
      <c r="AM155" s="56"/>
      <c r="AN155" s="56"/>
      <c r="AO155" s="56"/>
      <c r="AP155" s="56"/>
      <c r="AQ155" s="56"/>
      <c r="AR155" s="56"/>
      <c r="AS155" s="56"/>
      <c r="AT155" s="56"/>
    </row>
    <row r="156" spans="1:46" ht="20.25" customHeight="1" x14ac:dyDescent="0.2">
      <c r="A156" s="190" t="s">
        <v>147</v>
      </c>
      <c r="B156" s="159" t="s">
        <v>120</v>
      </c>
      <c r="J156" s="172" t="s">
        <v>101</v>
      </c>
      <c r="N156" s="161"/>
      <c r="P156" s="185"/>
      <c r="Q156" s="517" t="s">
        <v>105</v>
      </c>
      <c r="R156" s="530" t="s">
        <v>102</v>
      </c>
      <c r="S156" s="545" t="s">
        <v>103</v>
      </c>
      <c r="T156" s="546"/>
      <c r="U156" s="545" t="s">
        <v>104</v>
      </c>
      <c r="V156" s="546"/>
      <c r="W156" s="494" t="s">
        <v>145</v>
      </c>
      <c r="X156" s="495"/>
      <c r="Y156" s="33"/>
      <c r="Z156" s="33"/>
      <c r="AD156" s="10"/>
      <c r="AE156" s="82"/>
      <c r="AH156" s="56"/>
      <c r="AI156" s="56"/>
      <c r="AJ156" s="56"/>
      <c r="AK156" s="56"/>
      <c r="AL156" s="56"/>
      <c r="AM156" s="56"/>
      <c r="AN156" s="56"/>
      <c r="AO156" s="56"/>
      <c r="AP156" s="56"/>
      <c r="AQ156" s="56"/>
      <c r="AR156" s="56"/>
      <c r="AS156" s="56"/>
      <c r="AT156" s="56"/>
    </row>
    <row r="157" spans="1:46" ht="27.75" customHeight="1" x14ac:dyDescent="0.2">
      <c r="A157" s="190" t="s">
        <v>147</v>
      </c>
      <c r="B157" s="173" t="s">
        <v>107</v>
      </c>
      <c r="C157" s="174"/>
      <c r="D157" s="175"/>
      <c r="E157" s="176"/>
      <c r="F157" s="177"/>
      <c r="G157" s="177"/>
      <c r="H157" s="178"/>
      <c r="I157" s="179" t="s">
        <v>144</v>
      </c>
      <c r="J157" s="206">
        <v>1</v>
      </c>
      <c r="L157" s="521"/>
      <c r="M157" s="521"/>
      <c r="N157" s="161"/>
      <c r="P157" s="186" t="s">
        <v>116</v>
      </c>
      <c r="Q157" s="518"/>
      <c r="R157" s="531"/>
      <c r="S157" s="547"/>
      <c r="T157" s="548"/>
      <c r="U157" s="547"/>
      <c r="V157" s="548"/>
      <c r="W157" s="496"/>
      <c r="X157" s="497"/>
      <c r="Y157" s="33"/>
      <c r="Z157" s="33"/>
      <c r="AD157" s="10"/>
      <c r="AE157" s="34"/>
      <c r="AH157" s="56"/>
      <c r="AI157" s="56"/>
      <c r="AJ157" s="56"/>
      <c r="AK157" s="56"/>
      <c r="AL157" s="56"/>
      <c r="AM157" s="56"/>
      <c r="AN157" s="56"/>
      <c r="AO157" s="56"/>
      <c r="AP157" s="56"/>
      <c r="AQ157" s="56"/>
      <c r="AR157" s="56"/>
      <c r="AS157" s="56"/>
      <c r="AT157" s="56"/>
    </row>
    <row r="158" spans="1:46" ht="27.75" customHeight="1" x14ac:dyDescent="0.2">
      <c r="A158" s="190" t="s">
        <v>147</v>
      </c>
      <c r="B158" s="173" t="s">
        <v>111</v>
      </c>
      <c r="C158" s="176"/>
      <c r="D158" s="180"/>
      <c r="E158" s="176"/>
      <c r="F158" s="177"/>
      <c r="G158" s="177"/>
      <c r="H158" s="178"/>
      <c r="I158" s="179" t="s">
        <v>166</v>
      </c>
      <c r="J158" s="206">
        <v>0</v>
      </c>
      <c r="L158" s="450"/>
      <c r="M158" s="450"/>
      <c r="N158" s="161"/>
      <c r="P158" s="168">
        <f>$I$102</f>
        <v>0</v>
      </c>
      <c r="Q158" s="169">
        <f>J157</f>
        <v>1</v>
      </c>
      <c r="R158" s="207"/>
      <c r="S158" s="492">
        <f>IFERROR(R158/P158*100,0)</f>
        <v>0</v>
      </c>
      <c r="T158" s="493"/>
      <c r="U158" s="468">
        <f>IFERROR(S158*Q158,"")</f>
        <v>0</v>
      </c>
      <c r="V158" s="469"/>
      <c r="W158" s="486" t="str">
        <f>IFERROR(SUM(U158+U160),"")</f>
        <v/>
      </c>
      <c r="X158" s="487"/>
      <c r="Y158" s="33"/>
      <c r="Z158" s="33"/>
      <c r="AD158" s="10"/>
      <c r="AE158" s="52"/>
      <c r="AH158" s="56"/>
      <c r="AI158" s="56"/>
      <c r="AJ158" s="56"/>
      <c r="AK158" s="56"/>
      <c r="AL158" s="56"/>
      <c r="AM158" s="56"/>
      <c r="AN158" s="56"/>
      <c r="AO158" s="56"/>
      <c r="AP158" s="56"/>
      <c r="AQ158" s="56"/>
      <c r="AR158" s="56"/>
      <c r="AS158" s="56"/>
      <c r="AT158" s="56"/>
    </row>
    <row r="159" spans="1:46" ht="27.75" customHeight="1" x14ac:dyDescent="0.2">
      <c r="A159" s="190" t="s">
        <v>147</v>
      </c>
      <c r="B159" s="649" t="s">
        <v>48</v>
      </c>
      <c r="C159" s="650"/>
      <c r="D159" s="651"/>
      <c r="E159" s="176"/>
      <c r="F159" s="181"/>
      <c r="G159" s="181"/>
      <c r="H159" s="182"/>
      <c r="I159" s="322" t="s">
        <v>49</v>
      </c>
      <c r="J159" s="183">
        <f>J158+J157</f>
        <v>1</v>
      </c>
      <c r="L159" s="98"/>
      <c r="M159" s="98"/>
      <c r="N159" s="162"/>
      <c r="P159" s="119" t="s">
        <v>108</v>
      </c>
      <c r="Q159" s="120"/>
      <c r="R159" s="121"/>
      <c r="S159" s="470"/>
      <c r="T159" s="471"/>
      <c r="U159" s="550"/>
      <c r="V159" s="551"/>
      <c r="W159" s="488"/>
      <c r="X159" s="489"/>
      <c r="Y159" s="33"/>
      <c r="Z159" s="33"/>
      <c r="AD159" s="10"/>
      <c r="AE159" s="34"/>
      <c r="AH159" s="56"/>
      <c r="AI159" s="56"/>
      <c r="AJ159" s="56"/>
      <c r="AK159" s="56"/>
      <c r="AL159" s="56"/>
      <c r="AM159" s="56"/>
      <c r="AN159" s="56"/>
      <c r="AO159" s="56"/>
      <c r="AP159" s="56"/>
      <c r="AQ159" s="56"/>
      <c r="AR159" s="56"/>
      <c r="AS159" s="56"/>
      <c r="AT159" s="56"/>
    </row>
    <row r="160" spans="1:46" ht="27.75" customHeight="1" x14ac:dyDescent="0.2">
      <c r="A160" s="190" t="s">
        <v>147</v>
      </c>
      <c r="B160" s="163"/>
      <c r="C160" s="164"/>
      <c r="D160" s="164"/>
      <c r="E160" s="164"/>
      <c r="F160" s="164"/>
      <c r="G160" s="164"/>
      <c r="H160" s="164"/>
      <c r="I160" s="164"/>
      <c r="J160" s="165"/>
      <c r="K160" s="166"/>
      <c r="L160" s="166"/>
      <c r="M160" s="166"/>
      <c r="N160" s="167"/>
      <c r="P160" s="170">
        <f>Q149</f>
        <v>0</v>
      </c>
      <c r="Q160" s="169">
        <f>J158</f>
        <v>0</v>
      </c>
      <c r="R160" s="171"/>
      <c r="S160" s="409"/>
      <c r="T160" s="410"/>
      <c r="U160" s="468" t="str">
        <f>IFERROR(((P160/L149)*100)*Q160,"")</f>
        <v/>
      </c>
      <c r="V160" s="469"/>
      <c r="W160" s="490"/>
      <c r="X160" s="491"/>
      <c r="Y160" s="33"/>
      <c r="Z160" s="33"/>
      <c r="AD160" s="10"/>
      <c r="AE160" s="52"/>
      <c r="AH160" s="56"/>
      <c r="AI160" s="56"/>
      <c r="AJ160" s="56"/>
      <c r="AK160" s="56"/>
      <c r="AL160" s="56"/>
      <c r="AM160" s="56"/>
      <c r="AN160" s="56"/>
      <c r="AO160" s="56"/>
      <c r="AP160" s="56"/>
      <c r="AQ160" s="56"/>
      <c r="AR160" s="56"/>
      <c r="AS160" s="56"/>
      <c r="AT160" s="56"/>
    </row>
    <row r="161" spans="1:46" ht="15.75" customHeight="1" x14ac:dyDescent="0.2">
      <c r="A161" s="190" t="s">
        <v>147</v>
      </c>
      <c r="J161" s="7"/>
      <c r="L161" s="83"/>
      <c r="M161" s="83"/>
      <c r="N161" s="83"/>
      <c r="P161" s="61"/>
      <c r="R161" s="61"/>
      <c r="S161" s="438"/>
      <c r="T161" s="438"/>
      <c r="U161" s="438"/>
      <c r="V161" s="438"/>
      <c r="W161" s="33"/>
      <c r="Y161" s="33"/>
      <c r="Z161" s="33"/>
      <c r="AD161" s="10"/>
      <c r="AE161" s="34"/>
      <c r="AH161" s="56"/>
      <c r="AI161" s="56"/>
      <c r="AJ161" s="56"/>
      <c r="AK161" s="56"/>
      <c r="AL161" s="56"/>
      <c r="AM161" s="56"/>
      <c r="AN161" s="56"/>
      <c r="AO161" s="56"/>
      <c r="AP161" s="56"/>
      <c r="AQ161" s="56"/>
      <c r="AR161" s="56"/>
      <c r="AS161" s="56"/>
      <c r="AT161" s="56"/>
    </row>
    <row r="162" spans="1:46" ht="16.5" customHeight="1" x14ac:dyDescent="0.2">
      <c r="A162" s="190" t="s">
        <v>147</v>
      </c>
      <c r="J162" s="7"/>
      <c r="L162" s="83"/>
      <c r="M162" s="83"/>
      <c r="N162" s="83"/>
      <c r="P162" s="61"/>
      <c r="R162" s="61"/>
      <c r="S162" s="10"/>
      <c r="T162" s="10"/>
      <c r="U162" s="10"/>
      <c r="V162" s="10"/>
      <c r="W162" s="33"/>
      <c r="Y162" s="33"/>
      <c r="Z162" s="33"/>
      <c r="AD162" s="10"/>
      <c r="AE162" s="34"/>
      <c r="AH162" s="56"/>
      <c r="AI162" s="56"/>
      <c r="AJ162" s="56"/>
      <c r="AK162" s="56"/>
      <c r="AL162" s="56"/>
      <c r="AM162" s="56"/>
      <c r="AN162" s="56"/>
      <c r="AO162" s="56"/>
      <c r="AP162" s="56"/>
      <c r="AQ162" s="56"/>
      <c r="AR162" s="56"/>
      <c r="AS162" s="56"/>
      <c r="AT162" s="56"/>
    </row>
    <row r="163" spans="1:46" ht="15" customHeight="1" x14ac:dyDescent="0.25">
      <c r="B163" s="78"/>
      <c r="C163" s="78"/>
      <c r="D163" s="78"/>
      <c r="E163" s="78"/>
      <c r="F163" s="78"/>
      <c r="G163" s="78"/>
      <c r="H163" s="78"/>
      <c r="I163" s="78"/>
      <c r="S163" s="34"/>
      <c r="T163" s="34"/>
      <c r="U163" s="34"/>
      <c r="V163" s="81"/>
      <c r="W163" s="81"/>
      <c r="X163" s="81"/>
      <c r="Y163" s="81"/>
      <c r="Z163" s="51"/>
    </row>
    <row r="164" spans="1:46" ht="29.25" customHeight="1" x14ac:dyDescent="0.2">
      <c r="A164" s="190" t="s">
        <v>148</v>
      </c>
      <c r="B164" s="148" t="s">
        <v>356</v>
      </c>
      <c r="C164" s="149"/>
      <c r="D164" s="149"/>
      <c r="E164" s="149"/>
      <c r="F164" s="149"/>
      <c r="G164" s="149"/>
      <c r="H164" s="149"/>
      <c r="I164" s="149"/>
      <c r="J164" s="149"/>
      <c r="K164" s="150"/>
      <c r="L164" s="149"/>
      <c r="M164" s="149"/>
      <c r="N164" s="158"/>
      <c r="P164" s="431" t="s">
        <v>119</v>
      </c>
      <c r="Q164" s="432"/>
      <c r="R164" s="431" t="s">
        <v>118</v>
      </c>
      <c r="S164" s="432"/>
    </row>
    <row r="165" spans="1:46" customFormat="1" ht="21.75" customHeight="1" x14ac:dyDescent="0.2">
      <c r="A165" s="190" t="s">
        <v>148</v>
      </c>
      <c r="B165" s="433" t="s">
        <v>167</v>
      </c>
      <c r="C165" s="434"/>
      <c r="D165" s="434"/>
      <c r="E165" s="434"/>
      <c r="F165" s="434"/>
      <c r="G165" s="434"/>
      <c r="H165" s="434"/>
      <c r="I165" s="434"/>
      <c r="J165" s="434"/>
      <c r="K165" s="434"/>
      <c r="L165" s="434"/>
      <c r="M165" s="434"/>
      <c r="N165" s="435"/>
      <c r="P165" s="99">
        <f>V149</f>
        <v>0</v>
      </c>
      <c r="Q165" s="85"/>
      <c r="R165" s="99">
        <f>I102-P165</f>
        <v>0</v>
      </c>
      <c r="S165" s="85"/>
    </row>
    <row r="166" spans="1:46" x14ac:dyDescent="0.2">
      <c r="A166" s="190" t="s">
        <v>148</v>
      </c>
      <c r="B166" s="436"/>
      <c r="C166" s="434"/>
      <c r="D166" s="434"/>
      <c r="E166" s="434"/>
      <c r="F166" s="434"/>
      <c r="G166" s="434"/>
      <c r="H166" s="434"/>
      <c r="I166" s="434"/>
      <c r="J166" s="434"/>
      <c r="K166" s="434"/>
      <c r="L166" s="434"/>
      <c r="M166" s="434"/>
      <c r="N166" s="435"/>
      <c r="P166" s="87"/>
      <c r="Q166" s="86"/>
      <c r="R166" s="459" t="s">
        <v>157</v>
      </c>
      <c r="S166" s="460"/>
      <c r="T166" s="34"/>
      <c r="U166" s="34"/>
      <c r="X166" s="34"/>
      <c r="Y166" s="34"/>
      <c r="Z166" s="34"/>
      <c r="AA166" s="34"/>
      <c r="AB166" s="34"/>
      <c r="AC166" s="34"/>
      <c r="AD166" s="34"/>
      <c r="AE166" s="34"/>
      <c r="AF166" s="34"/>
      <c r="AG166" s="34"/>
    </row>
    <row r="167" spans="1:46" x14ac:dyDescent="0.2">
      <c r="A167" s="190" t="s">
        <v>148</v>
      </c>
      <c r="B167" s="428"/>
      <c r="C167" s="429"/>
      <c r="D167" s="429"/>
      <c r="E167" s="429"/>
      <c r="F167" s="429"/>
      <c r="G167" s="429"/>
      <c r="H167" s="429"/>
      <c r="I167" s="429"/>
      <c r="J167" s="429"/>
      <c r="K167" s="429"/>
      <c r="L167" s="429"/>
      <c r="M167" s="429"/>
      <c r="N167" s="430"/>
      <c r="P167" s="88"/>
      <c r="Q167" s="89"/>
      <c r="R167" s="461"/>
      <c r="S167" s="462"/>
      <c r="T167" s="34"/>
      <c r="U167" s="34"/>
      <c r="V167" s="54"/>
      <c r="Z167" s="437"/>
      <c r="AA167" s="437"/>
      <c r="AB167" s="437"/>
      <c r="AC167" s="34"/>
      <c r="AE167" s="34"/>
      <c r="AF167" s="34"/>
      <c r="AG167" s="34"/>
    </row>
    <row r="168" spans="1:46" ht="16.5" customHeight="1" x14ac:dyDescent="0.2">
      <c r="A168" s="190" t="s">
        <v>148</v>
      </c>
      <c r="J168" s="7"/>
      <c r="L168" s="83"/>
      <c r="M168" s="83"/>
      <c r="N168" s="83"/>
      <c r="P168" s="61"/>
      <c r="R168" s="61"/>
      <c r="S168" s="10"/>
      <c r="T168" s="10"/>
      <c r="U168" s="10"/>
      <c r="V168" s="10"/>
      <c r="W168" s="33"/>
      <c r="Y168" s="33"/>
      <c r="Z168" s="33"/>
      <c r="AD168" s="10"/>
      <c r="AE168" s="34"/>
      <c r="AH168" s="56"/>
      <c r="AI168" s="56"/>
      <c r="AJ168" s="56"/>
      <c r="AK168" s="56"/>
      <c r="AL168" s="56"/>
      <c r="AM168" s="56"/>
      <c r="AN168" s="56"/>
      <c r="AO168" s="56"/>
      <c r="AP168" s="56"/>
      <c r="AQ168" s="56"/>
      <c r="AR168" s="56"/>
      <c r="AS168" s="56"/>
      <c r="AT168" s="56"/>
    </row>
    <row r="169" spans="1:46" ht="18" customHeight="1" x14ac:dyDescent="0.2">
      <c r="J169" s="7"/>
      <c r="L169" s="83"/>
      <c r="M169" s="83"/>
      <c r="N169" s="83"/>
      <c r="P169" s="61"/>
      <c r="R169" s="61"/>
      <c r="S169" s="10"/>
      <c r="T169" s="10"/>
      <c r="U169" s="10"/>
      <c r="V169" s="10"/>
      <c r="W169" s="33"/>
      <c r="Y169" s="33"/>
      <c r="Z169" s="33"/>
      <c r="AD169" s="10"/>
      <c r="AE169" s="34"/>
      <c r="AH169" s="56"/>
      <c r="AI169" s="56"/>
      <c r="AJ169" s="56"/>
      <c r="AK169" s="56"/>
      <c r="AL169" s="56"/>
      <c r="AM169" s="56"/>
      <c r="AN169" s="56"/>
      <c r="AO169" s="56"/>
      <c r="AP169" s="56"/>
      <c r="AQ169" s="56"/>
      <c r="AR169" s="56"/>
      <c r="AS169" s="56"/>
      <c r="AT169" s="56"/>
    </row>
    <row r="170" spans="1:46" ht="23.25" customHeight="1" collapsed="1" x14ac:dyDescent="0.2">
      <c r="A170" s="190" t="s">
        <v>149</v>
      </c>
      <c r="B170" s="148" t="s">
        <v>357</v>
      </c>
      <c r="C170" s="149"/>
      <c r="D170" s="149"/>
      <c r="E170" s="149"/>
      <c r="F170" s="150"/>
      <c r="G170" s="149"/>
      <c r="H170" s="149"/>
      <c r="I170" s="149"/>
      <c r="J170" s="151"/>
      <c r="K170" s="149"/>
      <c r="L170" s="152"/>
      <c r="M170" s="152"/>
      <c r="N170" s="153"/>
      <c r="P170" s="61"/>
      <c r="R170" s="61"/>
      <c r="S170" s="10"/>
      <c r="T170" s="10"/>
      <c r="U170" s="10"/>
      <c r="V170" s="10"/>
      <c r="W170" s="33"/>
      <c r="Y170" s="33"/>
      <c r="Z170" s="33"/>
      <c r="AD170" s="10"/>
      <c r="AE170" s="34"/>
      <c r="AH170" s="56"/>
      <c r="AI170" s="56"/>
      <c r="AJ170" s="56"/>
      <c r="AK170" s="56"/>
      <c r="AL170" s="56"/>
      <c r="AM170" s="56"/>
      <c r="AN170" s="56"/>
      <c r="AO170" s="56"/>
      <c r="AP170" s="56"/>
      <c r="AQ170" s="56"/>
      <c r="AR170" s="56"/>
      <c r="AS170" s="56"/>
      <c r="AT170" s="56"/>
    </row>
    <row r="171" spans="1:46" ht="20.25" customHeight="1" x14ac:dyDescent="0.2">
      <c r="A171" s="190" t="s">
        <v>149</v>
      </c>
      <c r="B171" s="428" t="s">
        <v>122</v>
      </c>
      <c r="C171" s="429"/>
      <c r="D171" s="429"/>
      <c r="E171" s="429"/>
      <c r="F171" s="429"/>
      <c r="G171" s="429"/>
      <c r="H171" s="429"/>
      <c r="I171" s="429"/>
      <c r="J171" s="429"/>
      <c r="K171" s="429"/>
      <c r="L171" s="429"/>
      <c r="M171" s="429"/>
      <c r="N171" s="430"/>
      <c r="P171" s="70"/>
      <c r="Q171" s="71"/>
      <c r="R171" s="69"/>
      <c r="S171" s="458"/>
      <c r="T171" s="458"/>
      <c r="U171" s="458"/>
      <c r="V171" s="458"/>
      <c r="W171" s="33"/>
      <c r="AD171" s="10"/>
      <c r="AE171" s="52"/>
      <c r="AH171" s="56"/>
      <c r="AI171" s="56"/>
      <c r="AJ171" s="56"/>
      <c r="AK171" s="56"/>
      <c r="AL171" s="56"/>
      <c r="AM171" s="56"/>
      <c r="AN171" s="56"/>
      <c r="AO171" s="56"/>
      <c r="AP171" s="56"/>
      <c r="AQ171" s="56"/>
      <c r="AR171" s="56"/>
      <c r="AS171" s="56"/>
      <c r="AT171" s="56"/>
    </row>
    <row r="172" spans="1:46" ht="19.5" customHeight="1" x14ac:dyDescent="0.2">
      <c r="A172" s="190" t="s">
        <v>149</v>
      </c>
      <c r="B172" s="451"/>
      <c r="C172" s="452"/>
      <c r="D172" s="452"/>
      <c r="E172" s="452"/>
      <c r="F172" s="452"/>
      <c r="G172" s="452"/>
      <c r="H172" s="452"/>
      <c r="I172" s="452"/>
      <c r="J172" s="452"/>
      <c r="K172" s="452"/>
      <c r="L172" s="452"/>
      <c r="M172" s="452"/>
      <c r="N172" s="453"/>
      <c r="P172" s="61"/>
      <c r="U172" s="434"/>
      <c r="V172" s="434"/>
      <c r="W172" s="33"/>
      <c r="AD172" s="10"/>
      <c r="AH172" s="56"/>
      <c r="AI172" s="56"/>
      <c r="AJ172" s="56"/>
      <c r="AK172" s="56"/>
      <c r="AL172" s="56"/>
      <c r="AM172" s="56"/>
      <c r="AN172" s="56"/>
      <c r="AO172" s="56"/>
      <c r="AP172" s="56"/>
      <c r="AQ172" s="56"/>
      <c r="AR172" s="56"/>
      <c r="AS172" s="56"/>
      <c r="AT172" s="56"/>
    </row>
    <row r="173" spans="1:46" ht="18" customHeight="1" x14ac:dyDescent="0.2">
      <c r="A173" s="190" t="s">
        <v>149</v>
      </c>
      <c r="B173" s="454"/>
      <c r="C173" s="452"/>
      <c r="D173" s="452"/>
      <c r="E173" s="452"/>
      <c r="F173" s="452"/>
      <c r="G173" s="452"/>
      <c r="H173" s="452"/>
      <c r="I173" s="452"/>
      <c r="J173" s="452"/>
      <c r="K173" s="452"/>
      <c r="L173" s="452"/>
      <c r="M173" s="452"/>
      <c r="N173" s="453"/>
      <c r="P173" s="70"/>
      <c r="Q173" s="71"/>
      <c r="R173" s="69"/>
      <c r="S173" s="458"/>
      <c r="T173" s="458"/>
      <c r="U173" s="458"/>
      <c r="V173" s="458"/>
      <c r="W173" s="10"/>
      <c r="AD173" s="10"/>
      <c r="AE173" s="55"/>
      <c r="AH173" s="56"/>
      <c r="AI173" s="56"/>
      <c r="AJ173" s="56"/>
      <c r="AK173" s="56"/>
      <c r="AL173" s="56"/>
      <c r="AM173" s="56"/>
      <c r="AN173" s="56"/>
      <c r="AO173" s="56"/>
      <c r="AP173" s="56"/>
      <c r="AQ173" s="56"/>
      <c r="AR173" s="56"/>
      <c r="AS173" s="56"/>
      <c r="AT173" s="56"/>
    </row>
    <row r="174" spans="1:46" ht="19.5" customHeight="1" x14ac:dyDescent="0.2">
      <c r="A174" s="190" t="s">
        <v>149</v>
      </c>
      <c r="B174" s="454"/>
      <c r="C174" s="452"/>
      <c r="D174" s="452"/>
      <c r="E174" s="452"/>
      <c r="F174" s="452"/>
      <c r="G174" s="452"/>
      <c r="H174" s="452"/>
      <c r="I174" s="452"/>
      <c r="J174" s="452"/>
      <c r="K174" s="452"/>
      <c r="L174" s="452"/>
      <c r="M174" s="452"/>
      <c r="N174" s="453"/>
      <c r="P174" s="61"/>
      <c r="R174" s="61"/>
      <c r="S174" s="438"/>
      <c r="T174" s="438"/>
      <c r="U174" s="438"/>
      <c r="V174" s="438"/>
      <c r="W174" s="55"/>
      <c r="AD174" s="55"/>
      <c r="AE174" s="55"/>
      <c r="AH174" s="56"/>
      <c r="AI174" s="56"/>
      <c r="AJ174" s="56"/>
      <c r="AK174" s="56"/>
      <c r="AL174" s="56"/>
      <c r="AM174" s="56"/>
      <c r="AN174" s="56"/>
      <c r="AO174" s="56"/>
      <c r="AP174" s="56"/>
      <c r="AQ174" s="56"/>
      <c r="AR174" s="56"/>
      <c r="AS174" s="56"/>
      <c r="AT174" s="56"/>
    </row>
    <row r="175" spans="1:46" ht="12.75" customHeight="1" x14ac:dyDescent="0.2">
      <c r="A175" s="190" t="s">
        <v>149</v>
      </c>
      <c r="B175" s="454"/>
      <c r="C175" s="452"/>
      <c r="D175" s="452"/>
      <c r="E175" s="452"/>
      <c r="F175" s="452"/>
      <c r="G175" s="452"/>
      <c r="H175" s="452"/>
      <c r="I175" s="452"/>
      <c r="J175" s="452"/>
      <c r="K175" s="452"/>
      <c r="L175" s="452"/>
      <c r="M175" s="452"/>
      <c r="N175" s="453"/>
      <c r="P175" s="70"/>
      <c r="Q175" s="71"/>
      <c r="R175" s="549"/>
      <c r="S175" s="549"/>
      <c r="T175" s="549"/>
      <c r="AH175" s="56"/>
      <c r="AI175" s="56"/>
      <c r="AJ175" s="56"/>
      <c r="AK175" s="56"/>
      <c r="AL175" s="56"/>
      <c r="AM175" s="56"/>
      <c r="AN175" s="56"/>
      <c r="AO175" s="56"/>
      <c r="AP175" s="56"/>
      <c r="AQ175" s="56"/>
      <c r="AR175" s="56"/>
      <c r="AS175" s="56"/>
      <c r="AT175" s="56"/>
    </row>
    <row r="176" spans="1:46" ht="15.75" customHeight="1" x14ac:dyDescent="0.2">
      <c r="A176" s="190" t="s">
        <v>149</v>
      </c>
      <c r="B176" s="454"/>
      <c r="C176" s="452"/>
      <c r="D176" s="452"/>
      <c r="E176" s="452"/>
      <c r="F176" s="452"/>
      <c r="G176" s="452"/>
      <c r="H176" s="452"/>
      <c r="I176" s="452"/>
      <c r="J176" s="452"/>
      <c r="K176" s="452"/>
      <c r="L176" s="452"/>
      <c r="M176" s="452"/>
      <c r="N176" s="453"/>
      <c r="P176" s="61"/>
      <c r="R176" s="549"/>
      <c r="S176" s="549"/>
      <c r="T176" s="549"/>
      <c r="AH176" s="56"/>
      <c r="AI176" s="56"/>
      <c r="AJ176" s="56"/>
      <c r="AK176" s="56"/>
      <c r="AL176" s="56"/>
      <c r="AM176" s="56"/>
      <c r="AN176" s="56"/>
      <c r="AO176" s="56"/>
      <c r="AP176" s="56"/>
      <c r="AQ176" s="56"/>
      <c r="AR176" s="56"/>
      <c r="AS176" s="56"/>
      <c r="AT176" s="56"/>
    </row>
    <row r="177" spans="1:46" ht="18" customHeight="1" x14ac:dyDescent="0.2">
      <c r="A177" s="190" t="s">
        <v>149</v>
      </c>
      <c r="B177" s="454"/>
      <c r="C177" s="452"/>
      <c r="D177" s="452"/>
      <c r="E177" s="452"/>
      <c r="F177" s="452"/>
      <c r="G177" s="452"/>
      <c r="H177" s="452"/>
      <c r="I177" s="452"/>
      <c r="J177" s="452"/>
      <c r="K177" s="452"/>
      <c r="L177" s="452"/>
      <c r="M177" s="452"/>
      <c r="N177" s="453"/>
      <c r="P177" s="70"/>
      <c r="Q177" s="71"/>
      <c r="R177" s="69"/>
      <c r="S177" s="458"/>
      <c r="T177" s="458"/>
      <c r="U177" s="458"/>
      <c r="V177" s="458"/>
      <c r="AH177" s="56"/>
      <c r="AI177" s="56"/>
      <c r="AJ177" s="56"/>
      <c r="AK177" s="56"/>
      <c r="AL177" s="56"/>
      <c r="AM177" s="56"/>
      <c r="AN177" s="56"/>
      <c r="AO177" s="56"/>
      <c r="AP177" s="56"/>
      <c r="AQ177" s="56"/>
      <c r="AR177" s="56"/>
      <c r="AS177" s="56"/>
      <c r="AT177" s="56"/>
    </row>
    <row r="178" spans="1:46" x14ac:dyDescent="0.2">
      <c r="A178" s="190" t="s">
        <v>149</v>
      </c>
      <c r="B178" s="455"/>
      <c r="C178" s="456"/>
      <c r="D178" s="456"/>
      <c r="E178" s="456"/>
      <c r="F178" s="456"/>
      <c r="G178" s="456"/>
      <c r="H178" s="456"/>
      <c r="I178" s="456"/>
      <c r="J178" s="456"/>
      <c r="K178" s="456"/>
      <c r="L178" s="456"/>
      <c r="M178" s="456"/>
      <c r="N178" s="457"/>
      <c r="P178" s="68"/>
      <c r="R178" s="10"/>
      <c r="U178" s="434"/>
      <c r="V178" s="434"/>
      <c r="W178" s="7"/>
      <c r="AD178" s="7"/>
      <c r="AH178" s="56"/>
      <c r="AI178" s="56"/>
      <c r="AJ178" s="56"/>
      <c r="AK178" s="56"/>
      <c r="AL178" s="56"/>
      <c r="AM178" s="56"/>
      <c r="AN178" s="56"/>
      <c r="AO178" s="56"/>
      <c r="AP178" s="56"/>
      <c r="AQ178" s="56"/>
      <c r="AR178" s="56"/>
      <c r="AS178" s="56"/>
      <c r="AT178" s="56"/>
    </row>
    <row r="179" spans="1:46" ht="21" customHeight="1" x14ac:dyDescent="0.2">
      <c r="B179" s="90"/>
      <c r="C179" s="90"/>
      <c r="D179" s="90"/>
      <c r="E179" s="90"/>
      <c r="F179" s="90"/>
      <c r="G179" s="90"/>
      <c r="H179" s="90"/>
      <c r="I179" s="90"/>
      <c r="J179" s="7"/>
      <c r="L179" s="84"/>
      <c r="M179" s="84"/>
      <c r="N179" s="84"/>
      <c r="P179" s="68"/>
      <c r="R179" s="10"/>
      <c r="U179" s="33"/>
      <c r="V179" s="33"/>
      <c r="W179" s="7"/>
      <c r="AD179" s="7"/>
      <c r="AH179" s="56"/>
      <c r="AI179" s="56"/>
      <c r="AJ179" s="56"/>
      <c r="AK179" s="56"/>
      <c r="AL179" s="56"/>
      <c r="AM179" s="56"/>
      <c r="AN179" s="56"/>
      <c r="AO179" s="56"/>
      <c r="AP179" s="56"/>
      <c r="AQ179" s="56"/>
      <c r="AR179" s="56"/>
      <c r="AS179" s="56"/>
      <c r="AT179" s="56"/>
    </row>
    <row r="180" spans="1:46" ht="18" x14ac:dyDescent="0.2">
      <c r="B180" s="427" t="s">
        <v>338</v>
      </c>
      <c r="C180" s="427"/>
      <c r="D180" s="427"/>
      <c r="E180" s="427"/>
      <c r="F180" s="427"/>
      <c r="H180" s="75"/>
      <c r="I180" s="75"/>
      <c r="J180" s="75"/>
      <c r="S180" s="34"/>
      <c r="T180" s="34"/>
      <c r="U180" s="34"/>
      <c r="W180" s="34"/>
    </row>
    <row r="181" spans="1:46" ht="26.25" customHeight="1" x14ac:dyDescent="0.2">
      <c r="B181" s="652" t="s">
        <v>337</v>
      </c>
      <c r="C181" s="653"/>
      <c r="D181" s="653"/>
      <c r="E181" s="653"/>
      <c r="F181" s="653"/>
      <c r="G181" s="653"/>
      <c r="H181" s="653"/>
      <c r="I181" s="653"/>
      <c r="J181" s="75"/>
      <c r="S181" s="34"/>
      <c r="T181" s="34"/>
      <c r="U181" s="34"/>
      <c r="W181" s="34"/>
    </row>
    <row r="182" spans="1:46" x14ac:dyDescent="0.2">
      <c r="B182" s="30" t="s">
        <v>109</v>
      </c>
      <c r="H182" s="75"/>
      <c r="I182" s="75"/>
      <c r="J182" s="75"/>
      <c r="K182" s="45"/>
      <c r="P182" s="30"/>
      <c r="U182" s="34"/>
      <c r="V182" s="34"/>
      <c r="W182" s="34"/>
    </row>
    <row r="183" spans="1:46" ht="19.5" customHeight="1" x14ac:dyDescent="0.2">
      <c r="B183" s="445" t="s">
        <v>361</v>
      </c>
      <c r="C183" s="446"/>
      <c r="D183" s="446"/>
      <c r="E183" s="446"/>
      <c r="F183" s="446"/>
      <c r="G183" s="446"/>
      <c r="H183" s="446"/>
      <c r="I183" s="447"/>
      <c r="J183" s="75"/>
      <c r="K183" s="45"/>
      <c r="P183" s="412"/>
      <c r="Q183" s="412"/>
      <c r="R183" s="412"/>
      <c r="S183" s="412"/>
      <c r="T183" s="193"/>
      <c r="U183" s="34"/>
    </row>
    <row r="184" spans="1:46" ht="19.5" customHeight="1" x14ac:dyDescent="0.2">
      <c r="B184" s="413"/>
      <c r="C184" s="414"/>
      <c r="D184" s="414"/>
      <c r="E184" s="414"/>
      <c r="F184" s="414"/>
      <c r="G184" s="414"/>
      <c r="H184" s="414"/>
      <c r="I184" s="415"/>
      <c r="J184" s="75"/>
      <c r="K184" s="45"/>
      <c r="U184" s="34"/>
      <c r="AG184" s="34"/>
      <c r="AH184" s="34"/>
    </row>
    <row r="185" spans="1:46" ht="19.5" customHeight="1" x14ac:dyDescent="0.2">
      <c r="B185" s="413"/>
      <c r="C185" s="414"/>
      <c r="D185" s="414"/>
      <c r="E185" s="414"/>
      <c r="F185" s="414"/>
      <c r="G185" s="414"/>
      <c r="H185" s="414"/>
      <c r="I185" s="415"/>
      <c r="K185" s="45"/>
      <c r="U185" s="34"/>
      <c r="X185" s="407"/>
      <c r="Y185" s="407"/>
      <c r="Z185" s="407"/>
      <c r="AA185" s="407"/>
      <c r="AB185" s="407"/>
      <c r="AG185" s="34"/>
      <c r="AH185" s="34"/>
    </row>
    <row r="186" spans="1:46" ht="19.5" customHeight="1" x14ac:dyDescent="0.2">
      <c r="B186" s="408"/>
      <c r="C186" s="408"/>
      <c r="D186" s="408"/>
      <c r="E186" s="408"/>
      <c r="F186" s="408"/>
      <c r="G186" s="408"/>
      <c r="H186" s="408"/>
      <c r="I186" s="408"/>
      <c r="K186" s="45"/>
      <c r="U186" s="34"/>
      <c r="X186" s="407"/>
      <c r="Y186" s="407"/>
      <c r="Z186" s="407"/>
      <c r="AA186" s="407"/>
      <c r="AB186" s="407"/>
      <c r="AG186" s="34"/>
      <c r="AH186" s="34"/>
    </row>
    <row r="187" spans="1:46" ht="12.75" customHeight="1" x14ac:dyDescent="0.2">
      <c r="J187" s="7"/>
      <c r="P187" s="7"/>
      <c r="Q187" s="7"/>
      <c r="R187" s="7"/>
      <c r="S187" s="7"/>
      <c r="T187" s="7"/>
      <c r="U187" s="34"/>
      <c r="X187" s="407"/>
      <c r="Y187" s="407"/>
      <c r="Z187" s="407"/>
      <c r="AA187" s="407"/>
      <c r="AB187" s="407"/>
      <c r="AG187" s="34"/>
      <c r="AH187" s="34"/>
    </row>
    <row r="188" spans="1:46" ht="19.5" customHeight="1" x14ac:dyDescent="0.2">
      <c r="B188" s="30" t="s">
        <v>344</v>
      </c>
      <c r="P188" s="30"/>
      <c r="U188" s="34"/>
      <c r="X188" s="407"/>
      <c r="Y188" s="407"/>
      <c r="Z188" s="407"/>
      <c r="AA188" s="407"/>
      <c r="AB188" s="407"/>
      <c r="AG188" s="34"/>
      <c r="AH188" s="34"/>
    </row>
    <row r="189" spans="1:46" ht="19.5" customHeight="1" x14ac:dyDescent="0.2">
      <c r="B189" s="411" t="s">
        <v>165</v>
      </c>
      <c r="C189" s="411"/>
      <c r="D189" s="411"/>
      <c r="E189" s="411"/>
      <c r="F189" s="411"/>
      <c r="G189" s="411"/>
      <c r="H189" s="411"/>
      <c r="I189" s="411"/>
      <c r="P189" s="412"/>
      <c r="Q189" s="412"/>
      <c r="R189" s="412"/>
      <c r="S189" s="412"/>
      <c r="T189" s="193"/>
      <c r="U189" s="34"/>
      <c r="X189" s="407"/>
      <c r="Y189" s="407"/>
      <c r="Z189" s="407"/>
      <c r="AA189" s="407"/>
      <c r="AB189" s="407"/>
    </row>
    <row r="190" spans="1:46" ht="19.5" customHeight="1" x14ac:dyDescent="0.2">
      <c r="B190" s="408"/>
      <c r="C190" s="408"/>
      <c r="D190" s="408"/>
      <c r="E190" s="408"/>
      <c r="F190" s="408"/>
      <c r="G190" s="408"/>
      <c r="H190" s="408"/>
      <c r="I190" s="408"/>
      <c r="U190" s="34"/>
      <c r="X190" s="407"/>
      <c r="Y190" s="407"/>
      <c r="Z190" s="407"/>
      <c r="AA190" s="407"/>
      <c r="AB190" s="407"/>
      <c r="AG190" s="34"/>
      <c r="AH190" s="34"/>
    </row>
    <row r="191" spans="1:46" ht="19.5" customHeight="1" x14ac:dyDescent="0.2">
      <c r="B191" s="408"/>
      <c r="C191" s="408"/>
      <c r="D191" s="408"/>
      <c r="E191" s="408"/>
      <c r="F191" s="408"/>
      <c r="G191" s="408"/>
      <c r="H191" s="408"/>
      <c r="I191" s="408"/>
      <c r="U191" s="34"/>
      <c r="X191" s="407"/>
      <c r="Y191" s="407"/>
      <c r="Z191" s="407"/>
      <c r="AA191" s="407"/>
      <c r="AB191" s="407"/>
      <c r="AG191" s="34"/>
      <c r="AH191" s="34"/>
    </row>
    <row r="192" spans="1:46" ht="19.5" customHeight="1" x14ac:dyDescent="0.2">
      <c r="B192" s="408"/>
      <c r="C192" s="408"/>
      <c r="D192" s="408"/>
      <c r="E192" s="408"/>
      <c r="F192" s="408"/>
      <c r="G192" s="408"/>
      <c r="H192" s="408"/>
      <c r="I192" s="408"/>
      <c r="U192" s="34"/>
      <c r="X192" s="407"/>
      <c r="Y192" s="407"/>
      <c r="Z192" s="407"/>
      <c r="AA192" s="407"/>
      <c r="AB192" s="407"/>
      <c r="AG192" s="34"/>
      <c r="AH192" s="34"/>
    </row>
    <row r="193" spans="2:34" ht="19.5" customHeight="1" x14ac:dyDescent="0.2">
      <c r="U193" s="34"/>
      <c r="X193" s="407"/>
      <c r="Y193" s="407"/>
      <c r="Z193" s="407"/>
      <c r="AA193" s="407"/>
      <c r="AB193" s="407"/>
      <c r="AG193" s="34"/>
      <c r="AH193" s="34"/>
    </row>
    <row r="194" spans="2:34" ht="19.5" customHeight="1" x14ac:dyDescent="0.2">
      <c r="B194" s="30" t="s">
        <v>345</v>
      </c>
      <c r="P194" s="30"/>
      <c r="U194" s="34"/>
      <c r="X194" s="407"/>
      <c r="Y194" s="407"/>
      <c r="Z194" s="407"/>
      <c r="AA194" s="407"/>
      <c r="AB194" s="407"/>
      <c r="AG194" s="34"/>
      <c r="AH194" s="34"/>
    </row>
    <row r="195" spans="2:34" ht="19.5" customHeight="1" x14ac:dyDescent="0.2">
      <c r="B195" s="411" t="s">
        <v>346</v>
      </c>
      <c r="C195" s="411"/>
      <c r="D195" s="411"/>
      <c r="E195" s="411"/>
      <c r="F195" s="411"/>
      <c r="G195" s="411"/>
      <c r="H195" s="411"/>
      <c r="I195" s="411"/>
      <c r="P195" s="558"/>
      <c r="Q195" s="558"/>
      <c r="R195" s="558"/>
      <c r="S195" s="558"/>
      <c r="T195" s="193"/>
      <c r="U195" s="34"/>
      <c r="X195" s="407"/>
      <c r="Y195" s="407"/>
      <c r="Z195" s="407"/>
      <c r="AA195" s="407"/>
      <c r="AB195" s="407"/>
    </row>
    <row r="196" spans="2:34" ht="19.5" customHeight="1" x14ac:dyDescent="0.2">
      <c r="B196" s="408"/>
      <c r="C196" s="408"/>
      <c r="D196" s="408"/>
      <c r="E196" s="408"/>
      <c r="F196" s="408"/>
      <c r="G196" s="408"/>
      <c r="H196" s="408"/>
      <c r="I196" s="408"/>
      <c r="U196" s="34"/>
      <c r="X196" s="407"/>
      <c r="Y196" s="407"/>
      <c r="Z196" s="407"/>
      <c r="AA196" s="407"/>
      <c r="AB196" s="407"/>
      <c r="AG196" s="34"/>
      <c r="AH196" s="34"/>
    </row>
    <row r="197" spans="2:34" ht="19.5" customHeight="1" x14ac:dyDescent="0.2">
      <c r="B197" s="408"/>
      <c r="C197" s="408"/>
      <c r="D197" s="408"/>
      <c r="E197" s="408"/>
      <c r="F197" s="408"/>
      <c r="G197" s="408"/>
      <c r="H197" s="408"/>
      <c r="I197" s="408"/>
      <c r="U197" s="34"/>
      <c r="X197" s="407"/>
      <c r="Y197" s="407"/>
      <c r="Z197" s="407"/>
      <c r="AA197" s="407"/>
      <c r="AB197" s="407"/>
      <c r="AG197" s="34"/>
      <c r="AH197" s="34"/>
    </row>
    <row r="198" spans="2:34" ht="19.5" customHeight="1" x14ac:dyDescent="0.2">
      <c r="B198" s="408"/>
      <c r="C198" s="408"/>
      <c r="D198" s="408"/>
      <c r="E198" s="408"/>
      <c r="F198" s="408"/>
      <c r="G198" s="408"/>
      <c r="H198" s="408"/>
      <c r="I198" s="408"/>
      <c r="U198" s="34"/>
      <c r="X198" s="407"/>
      <c r="Y198" s="407"/>
      <c r="Z198" s="407"/>
      <c r="AA198" s="407"/>
      <c r="AB198" s="407"/>
      <c r="AG198" s="34"/>
      <c r="AH198" s="34"/>
    </row>
    <row r="199" spans="2:34" ht="19.5" customHeight="1" x14ac:dyDescent="0.2">
      <c r="B199" s="408"/>
      <c r="C199" s="408"/>
      <c r="D199" s="408"/>
      <c r="E199" s="408"/>
      <c r="F199" s="408"/>
      <c r="G199" s="408"/>
      <c r="H199" s="408"/>
      <c r="I199" s="408"/>
      <c r="U199" s="34"/>
      <c r="X199" s="407"/>
      <c r="Y199" s="407"/>
      <c r="Z199" s="407"/>
      <c r="AA199" s="407"/>
      <c r="AB199" s="407"/>
      <c r="AG199" s="34"/>
      <c r="AH199" s="34"/>
    </row>
    <row r="200" spans="2:34" ht="19.5" customHeight="1" x14ac:dyDescent="0.2">
      <c r="B200" s="408"/>
      <c r="C200" s="408"/>
      <c r="D200" s="408"/>
      <c r="E200" s="408"/>
      <c r="F200" s="408"/>
      <c r="G200" s="408"/>
      <c r="H200" s="408"/>
      <c r="I200" s="408"/>
      <c r="U200" s="34"/>
      <c r="X200" s="407"/>
      <c r="Y200" s="407"/>
      <c r="Z200" s="407"/>
      <c r="AA200" s="407"/>
      <c r="AB200" s="407"/>
      <c r="AG200" s="34"/>
      <c r="AH200" s="34"/>
    </row>
    <row r="201" spans="2:34" ht="17.25" customHeight="1" x14ac:dyDescent="0.2">
      <c r="B201" s="43"/>
      <c r="C201" s="43"/>
      <c r="D201" s="43"/>
      <c r="E201" s="43"/>
      <c r="F201" s="43"/>
      <c r="H201" s="37"/>
      <c r="I201" s="37"/>
      <c r="J201" s="37"/>
      <c r="P201" s="36"/>
      <c r="S201" s="34"/>
      <c r="T201" s="34"/>
      <c r="U201" s="34"/>
      <c r="X201" s="407"/>
      <c r="Y201" s="407"/>
      <c r="Z201" s="407"/>
      <c r="AA201" s="407"/>
      <c r="AB201" s="407"/>
      <c r="AG201" s="34"/>
      <c r="AH201" s="34"/>
    </row>
    <row r="202" spans="2:34" ht="19.5" customHeight="1" x14ac:dyDescent="0.2">
      <c r="B202" s="30" t="s">
        <v>158</v>
      </c>
      <c r="P202" s="30"/>
      <c r="U202" s="34"/>
      <c r="X202" s="407"/>
      <c r="Y202" s="407"/>
      <c r="Z202" s="407"/>
      <c r="AA202" s="407"/>
      <c r="AB202" s="407"/>
      <c r="AG202" s="34"/>
      <c r="AH202" s="34"/>
    </row>
    <row r="203" spans="2:34" ht="19.5" customHeight="1" x14ac:dyDescent="0.2">
      <c r="B203" s="411" t="s">
        <v>182</v>
      </c>
      <c r="C203" s="411"/>
      <c r="D203" s="411"/>
      <c r="E203" s="411"/>
      <c r="F203" s="411"/>
      <c r="G203" s="411"/>
      <c r="H203" s="411"/>
      <c r="I203" s="411"/>
      <c r="K203" s="45"/>
      <c r="P203" s="412"/>
      <c r="Q203" s="412"/>
      <c r="R203" s="412"/>
      <c r="S203" s="412"/>
      <c r="T203" s="193"/>
      <c r="U203" s="34"/>
      <c r="X203" s="407"/>
      <c r="Y203" s="407"/>
      <c r="Z203" s="407"/>
      <c r="AA203" s="407"/>
      <c r="AB203" s="407"/>
    </row>
    <row r="204" spans="2:34" ht="19.5" customHeight="1" x14ac:dyDescent="0.2">
      <c r="B204" s="408"/>
      <c r="C204" s="408"/>
      <c r="D204" s="408"/>
      <c r="E204" s="408"/>
      <c r="F204" s="408"/>
      <c r="G204" s="408"/>
      <c r="H204" s="408"/>
      <c r="I204" s="408"/>
      <c r="K204" s="45"/>
      <c r="U204" s="34"/>
      <c r="X204" s="407"/>
      <c r="Y204" s="407"/>
      <c r="Z204" s="407"/>
      <c r="AA204" s="407"/>
      <c r="AB204" s="407"/>
      <c r="AG204" s="34"/>
      <c r="AH204" s="34"/>
    </row>
    <row r="205" spans="2:34" ht="19.5" customHeight="1" x14ac:dyDescent="0.2">
      <c r="B205" s="408"/>
      <c r="C205" s="408"/>
      <c r="D205" s="408"/>
      <c r="E205" s="408"/>
      <c r="F205" s="408"/>
      <c r="G205" s="408"/>
      <c r="H205" s="408"/>
      <c r="I205" s="408"/>
      <c r="K205" s="45"/>
      <c r="U205" s="34"/>
      <c r="X205" s="407"/>
      <c r="Y205" s="407"/>
      <c r="Z205" s="407"/>
      <c r="AA205" s="407"/>
      <c r="AB205" s="407"/>
      <c r="AG205" s="34"/>
      <c r="AH205" s="34"/>
    </row>
    <row r="206" spans="2:34" ht="19.5" customHeight="1" x14ac:dyDescent="0.2">
      <c r="B206" s="408"/>
      <c r="C206" s="408"/>
      <c r="D206" s="408"/>
      <c r="E206" s="408"/>
      <c r="F206" s="408"/>
      <c r="G206" s="408"/>
      <c r="H206" s="408"/>
      <c r="I206" s="408"/>
      <c r="K206" s="45"/>
      <c r="U206" s="34"/>
      <c r="X206" s="407"/>
      <c r="Y206" s="407"/>
      <c r="Z206" s="407"/>
      <c r="AA206" s="407"/>
      <c r="AB206" s="407"/>
      <c r="AG206" s="34"/>
      <c r="AH206" s="34"/>
    </row>
    <row r="207" spans="2:34" ht="19.5" customHeight="1" x14ac:dyDescent="0.2">
      <c r="J207" s="7"/>
      <c r="P207" s="7"/>
      <c r="Q207" s="7"/>
      <c r="R207" s="7"/>
      <c r="S207" s="7"/>
      <c r="T207" s="7"/>
      <c r="U207" s="34"/>
      <c r="X207" s="407"/>
      <c r="Y207" s="407"/>
      <c r="Z207" s="407"/>
      <c r="AA207" s="407"/>
      <c r="AB207" s="407"/>
      <c r="AG207" s="34"/>
      <c r="AH207" s="34"/>
    </row>
    <row r="208" spans="2:34" ht="17.25" customHeight="1" x14ac:dyDescent="0.2">
      <c r="B208" s="30" t="s">
        <v>343</v>
      </c>
      <c r="C208" s="43"/>
      <c r="D208" s="43"/>
      <c r="E208" s="43"/>
      <c r="F208" s="43"/>
      <c r="H208" s="37"/>
      <c r="I208" s="37"/>
      <c r="J208" s="37"/>
      <c r="P208" s="36"/>
      <c r="S208" s="34"/>
      <c r="T208" s="34"/>
      <c r="U208" s="34"/>
      <c r="X208" s="407"/>
      <c r="Y208" s="407"/>
      <c r="Z208" s="407"/>
      <c r="AA208" s="407"/>
      <c r="AB208" s="407"/>
      <c r="AG208" s="34"/>
      <c r="AH208" s="34"/>
    </row>
    <row r="209" spans="2:34" s="1" customFormat="1" ht="43.9" customHeight="1" x14ac:dyDescent="0.2">
      <c r="B209" s="411" t="s">
        <v>617</v>
      </c>
      <c r="C209" s="411"/>
      <c r="D209" s="411"/>
      <c r="E209" s="411"/>
      <c r="F209" s="411"/>
      <c r="G209" s="411"/>
      <c r="H209" s="411"/>
      <c r="I209" s="411"/>
      <c r="X209" s="407"/>
      <c r="Y209" s="407"/>
      <c r="Z209" s="407"/>
      <c r="AA209" s="407"/>
      <c r="AB209" s="407"/>
    </row>
    <row r="210" spans="2:34" s="1" customFormat="1" ht="41.25" customHeight="1" x14ac:dyDescent="0.2">
      <c r="B210" s="416"/>
      <c r="C210" s="417"/>
      <c r="D210" s="417"/>
      <c r="E210" s="418"/>
      <c r="F210" s="418"/>
      <c r="G210" s="418"/>
      <c r="H210" s="418"/>
      <c r="I210" s="419"/>
      <c r="X210" s="407"/>
      <c r="Y210" s="407"/>
      <c r="Z210" s="407"/>
      <c r="AA210" s="407"/>
      <c r="AB210" s="407"/>
    </row>
    <row r="211" spans="2:34" s="1" customFormat="1" ht="41.25" customHeight="1" x14ac:dyDescent="0.2">
      <c r="B211" s="420"/>
      <c r="C211" s="421"/>
      <c r="D211" s="421"/>
      <c r="E211" s="422"/>
      <c r="F211" s="422"/>
      <c r="G211" s="422"/>
      <c r="H211" s="422"/>
      <c r="I211" s="423"/>
      <c r="X211" s="407"/>
      <c r="Y211" s="407"/>
      <c r="Z211" s="407"/>
      <c r="AA211" s="407"/>
      <c r="AB211" s="407"/>
    </row>
    <row r="212" spans="2:34" s="1" customFormat="1" ht="25.5" customHeight="1" x14ac:dyDescent="0.25">
      <c r="B212" s="424"/>
      <c r="C212" s="425"/>
      <c r="D212" s="425"/>
      <c r="E212" s="425"/>
      <c r="F212" s="425"/>
      <c r="G212" s="425"/>
      <c r="H212" s="425"/>
      <c r="I212" s="426"/>
      <c r="J212" s="22"/>
      <c r="K212" s="22"/>
      <c r="L212" s="22"/>
      <c r="M212" s="22"/>
      <c r="X212" s="407"/>
      <c r="Y212" s="407"/>
      <c r="Z212" s="407"/>
      <c r="AA212" s="407"/>
      <c r="AB212" s="407"/>
    </row>
    <row r="213" spans="2:34" ht="17.25" customHeight="1" x14ac:dyDescent="0.2">
      <c r="B213" s="43"/>
      <c r="C213" s="43"/>
      <c r="D213" s="43"/>
      <c r="E213" s="43"/>
      <c r="F213" s="43"/>
      <c r="H213" s="37"/>
      <c r="I213" s="37"/>
      <c r="J213" s="37"/>
      <c r="P213" s="36"/>
      <c r="S213" s="34"/>
      <c r="T213" s="34"/>
      <c r="U213" s="34"/>
      <c r="X213" s="407"/>
      <c r="Y213" s="407"/>
      <c r="Z213" s="407"/>
      <c r="AA213" s="407"/>
      <c r="AB213" s="407"/>
      <c r="AG213" s="34"/>
      <c r="AH213" s="34"/>
    </row>
    <row r="214" spans="2:34" ht="20.25" customHeight="1" x14ac:dyDescent="0.2">
      <c r="B214" s="427" t="s">
        <v>35</v>
      </c>
      <c r="C214" s="427"/>
      <c r="D214" s="427"/>
      <c r="E214" s="427"/>
      <c r="F214" s="427"/>
      <c r="P214" s="36"/>
      <c r="S214" s="34"/>
      <c r="T214" s="34"/>
      <c r="U214" s="34"/>
      <c r="X214" s="407"/>
      <c r="Y214" s="407"/>
      <c r="Z214" s="407"/>
      <c r="AA214" s="407"/>
      <c r="AB214" s="407"/>
      <c r="AG214" s="34"/>
      <c r="AH214" s="34"/>
    </row>
    <row r="215" spans="2:34" ht="33" customHeight="1" x14ac:dyDescent="0.2">
      <c r="B215" s="445" t="s">
        <v>36</v>
      </c>
      <c r="C215" s="642"/>
      <c r="D215" s="642"/>
      <c r="E215" s="642"/>
      <c r="F215" s="642"/>
      <c r="G215" s="642"/>
      <c r="H215" s="642"/>
      <c r="I215" s="642"/>
      <c r="J215" s="100"/>
      <c r="K215" s="90"/>
      <c r="L215" s="90"/>
      <c r="M215" s="90"/>
      <c r="N215" s="90"/>
      <c r="O215" s="34"/>
      <c r="P215" s="34"/>
      <c r="Q215" s="34"/>
      <c r="R215" s="34"/>
      <c r="S215" s="34"/>
      <c r="T215" s="34"/>
      <c r="U215" s="34"/>
      <c r="X215" s="407"/>
      <c r="Y215" s="407"/>
      <c r="Z215" s="407"/>
      <c r="AA215" s="407"/>
      <c r="AB215" s="407"/>
      <c r="AG215" s="34"/>
      <c r="AH215" s="34"/>
    </row>
    <row r="216" spans="2:34" ht="17.25" customHeight="1" x14ac:dyDescent="0.2">
      <c r="B216" s="643"/>
      <c r="C216" s="644"/>
      <c r="D216" s="644"/>
      <c r="E216" s="644"/>
      <c r="F216" s="644"/>
      <c r="G216" s="644"/>
      <c r="H216" s="644"/>
      <c r="I216" s="644"/>
      <c r="J216" s="101"/>
      <c r="K216" s="102"/>
      <c r="L216" s="102"/>
      <c r="M216" s="102"/>
      <c r="N216" s="102"/>
      <c r="O216" s="34"/>
      <c r="P216" s="34"/>
      <c r="Q216" s="34"/>
      <c r="R216" s="34"/>
      <c r="S216" s="34"/>
      <c r="T216" s="34"/>
      <c r="U216" s="34"/>
      <c r="X216" s="407"/>
      <c r="Y216" s="407"/>
      <c r="Z216" s="407"/>
      <c r="AA216" s="407"/>
      <c r="AB216" s="407"/>
      <c r="AG216" s="34"/>
      <c r="AH216" s="34"/>
    </row>
    <row r="217" spans="2:34" ht="12.75" customHeight="1" x14ac:dyDescent="0.2">
      <c r="B217" s="645"/>
      <c r="C217" s="646"/>
      <c r="D217" s="646"/>
      <c r="E217" s="646"/>
      <c r="F217" s="646"/>
      <c r="G217" s="646"/>
      <c r="H217" s="646"/>
      <c r="I217" s="646"/>
      <c r="J217" s="101"/>
      <c r="K217" s="102"/>
      <c r="L217" s="102"/>
      <c r="M217" s="102"/>
      <c r="N217" s="102"/>
      <c r="X217" s="407"/>
      <c r="Y217" s="407"/>
      <c r="Z217" s="407"/>
      <c r="AA217" s="407"/>
      <c r="AB217" s="407"/>
    </row>
    <row r="218" spans="2:34" ht="12.75" customHeight="1" x14ac:dyDescent="0.2">
      <c r="B218" s="645"/>
      <c r="C218" s="646"/>
      <c r="D218" s="646"/>
      <c r="E218" s="646"/>
      <c r="F218" s="646"/>
      <c r="G218" s="646"/>
      <c r="H218" s="646"/>
      <c r="I218" s="646"/>
      <c r="J218" s="101"/>
      <c r="K218" s="102"/>
      <c r="L218" s="102"/>
      <c r="M218" s="102"/>
      <c r="N218" s="102"/>
      <c r="X218" s="407"/>
      <c r="Y218" s="407"/>
      <c r="Z218" s="407"/>
      <c r="AA218" s="407"/>
      <c r="AB218" s="407"/>
    </row>
    <row r="219" spans="2:34" ht="12.75" customHeight="1" x14ac:dyDescent="0.2">
      <c r="B219" s="645"/>
      <c r="C219" s="646"/>
      <c r="D219" s="646"/>
      <c r="E219" s="646"/>
      <c r="F219" s="646"/>
      <c r="G219" s="646"/>
      <c r="H219" s="646"/>
      <c r="I219" s="646"/>
      <c r="J219" s="101"/>
      <c r="K219" s="102"/>
      <c r="L219" s="102"/>
      <c r="M219" s="102"/>
      <c r="N219" s="102"/>
      <c r="X219" s="407"/>
      <c r="Y219" s="407"/>
      <c r="Z219" s="407"/>
      <c r="AA219" s="407"/>
      <c r="AB219" s="407"/>
    </row>
    <row r="220" spans="2:34" ht="12.75" customHeight="1" x14ac:dyDescent="0.2">
      <c r="B220" s="645"/>
      <c r="C220" s="646"/>
      <c r="D220" s="646"/>
      <c r="E220" s="646"/>
      <c r="F220" s="646"/>
      <c r="G220" s="646"/>
      <c r="H220" s="646"/>
      <c r="I220" s="646"/>
      <c r="J220" s="101"/>
      <c r="K220" s="102"/>
      <c r="L220" s="102"/>
      <c r="M220" s="102"/>
      <c r="N220" s="102"/>
      <c r="X220" s="407"/>
      <c r="Y220" s="407"/>
      <c r="Z220" s="407"/>
      <c r="AA220" s="407"/>
      <c r="AB220" s="407"/>
    </row>
    <row r="221" spans="2:34" ht="12.75" customHeight="1" x14ac:dyDescent="0.2">
      <c r="B221" s="645"/>
      <c r="C221" s="646"/>
      <c r="D221" s="646"/>
      <c r="E221" s="646"/>
      <c r="F221" s="646"/>
      <c r="G221" s="646"/>
      <c r="H221" s="646"/>
      <c r="I221" s="646"/>
      <c r="J221" s="101"/>
      <c r="K221" s="102"/>
      <c r="L221" s="102"/>
      <c r="M221" s="102"/>
      <c r="N221" s="102"/>
      <c r="X221" s="407"/>
      <c r="Y221" s="407"/>
      <c r="Z221" s="407"/>
      <c r="AA221" s="407"/>
      <c r="AB221" s="407"/>
    </row>
    <row r="222" spans="2:34" ht="12.75" customHeight="1" x14ac:dyDescent="0.2">
      <c r="B222" s="645"/>
      <c r="C222" s="646"/>
      <c r="D222" s="646"/>
      <c r="E222" s="646"/>
      <c r="F222" s="646"/>
      <c r="G222" s="646"/>
      <c r="H222" s="646"/>
      <c r="I222" s="646"/>
      <c r="J222" s="96"/>
      <c r="K222" s="97"/>
      <c r="L222" s="97"/>
      <c r="M222" s="97"/>
      <c r="N222" s="97"/>
      <c r="X222" s="407"/>
      <c r="Y222" s="407"/>
      <c r="Z222" s="407"/>
      <c r="AA222" s="407"/>
      <c r="AB222" s="407"/>
    </row>
    <row r="223" spans="2:34" ht="12.75" customHeight="1" x14ac:dyDescent="0.2">
      <c r="B223" s="645"/>
      <c r="C223" s="646"/>
      <c r="D223" s="646"/>
      <c r="E223" s="646"/>
      <c r="F223" s="646"/>
      <c r="G223" s="646"/>
      <c r="H223" s="646"/>
      <c r="I223" s="646"/>
      <c r="J223" s="96"/>
      <c r="K223" s="97"/>
      <c r="L223" s="97"/>
      <c r="M223" s="97"/>
      <c r="N223" s="97"/>
      <c r="X223" s="407"/>
      <c r="Y223" s="407"/>
      <c r="Z223" s="407"/>
      <c r="AA223" s="407"/>
      <c r="AB223" s="407"/>
    </row>
    <row r="224" spans="2:34" ht="12.75" customHeight="1" x14ac:dyDescent="0.2">
      <c r="B224" s="645"/>
      <c r="C224" s="646"/>
      <c r="D224" s="646"/>
      <c r="E224" s="646"/>
      <c r="F224" s="646"/>
      <c r="G224" s="646"/>
      <c r="H224" s="646"/>
      <c r="I224" s="646"/>
      <c r="J224" s="96"/>
      <c r="K224" s="97"/>
      <c r="L224" s="97"/>
      <c r="M224" s="97"/>
      <c r="N224" s="97"/>
      <c r="X224" s="407"/>
      <c r="Y224" s="407"/>
      <c r="Z224" s="407"/>
      <c r="AA224" s="407"/>
      <c r="AB224" s="407"/>
    </row>
    <row r="225" spans="2:46" ht="15" customHeight="1" x14ac:dyDescent="0.2">
      <c r="B225" s="647"/>
      <c r="C225" s="648"/>
      <c r="D225" s="648"/>
      <c r="E225" s="648"/>
      <c r="F225" s="648"/>
      <c r="G225" s="648"/>
      <c r="H225" s="648"/>
      <c r="I225" s="648"/>
      <c r="J225" s="96"/>
      <c r="K225" s="97"/>
      <c r="L225" s="97"/>
      <c r="M225" s="97"/>
      <c r="N225" s="97"/>
      <c r="X225" s="407"/>
      <c r="Y225" s="407"/>
      <c r="Z225" s="407"/>
      <c r="AA225" s="407"/>
      <c r="AB225" s="407"/>
    </row>
    <row r="226" spans="2:46" x14ac:dyDescent="0.2">
      <c r="P226" s="45"/>
      <c r="X226" s="407"/>
      <c r="Y226" s="407"/>
      <c r="Z226" s="407"/>
      <c r="AA226" s="407"/>
      <c r="AB226" s="407"/>
    </row>
    <row r="227" spans="2:46" ht="15" customHeight="1" x14ac:dyDescent="0.2">
      <c r="B227" s="30" t="s">
        <v>159</v>
      </c>
      <c r="M227" s="30"/>
      <c r="P227" s="30" t="s">
        <v>124</v>
      </c>
      <c r="X227" s="407"/>
      <c r="Y227" s="407"/>
      <c r="Z227" s="407"/>
      <c r="AA227" s="407"/>
      <c r="AB227" s="407"/>
    </row>
    <row r="228" spans="2:46" ht="19.5" customHeight="1" x14ac:dyDescent="0.2">
      <c r="B228" s="411" t="s">
        <v>126</v>
      </c>
      <c r="C228" s="411"/>
      <c r="D228" s="411"/>
      <c r="E228" s="411"/>
      <c r="F228" s="411"/>
      <c r="G228" s="411"/>
      <c r="H228" s="411"/>
      <c r="I228" s="411"/>
      <c r="P228" s="445" t="s">
        <v>125</v>
      </c>
      <c r="Q228" s="446"/>
      <c r="R228" s="446"/>
      <c r="S228" s="446"/>
      <c r="T228" s="446"/>
      <c r="U228" s="446"/>
      <c r="V228" s="446"/>
      <c r="W228" s="559"/>
      <c r="X228" s="407"/>
      <c r="Y228" s="407"/>
      <c r="Z228" s="407"/>
      <c r="AA228" s="407"/>
      <c r="AB228" s="407"/>
    </row>
    <row r="229" spans="2:46" ht="19.5" customHeight="1" x14ac:dyDescent="0.2">
      <c r="B229" s="408"/>
      <c r="C229" s="408"/>
      <c r="D229" s="408"/>
      <c r="E229" s="408"/>
      <c r="F229" s="408"/>
      <c r="G229" s="408"/>
      <c r="H229" s="408"/>
      <c r="I229" s="408"/>
      <c r="O229" s="53"/>
      <c r="P229" s="439"/>
      <c r="Q229" s="440"/>
      <c r="R229" s="440"/>
      <c r="S229" s="440"/>
      <c r="T229" s="440"/>
      <c r="U229" s="440"/>
      <c r="V229" s="440"/>
      <c r="W229" s="441"/>
      <c r="X229" s="407"/>
      <c r="Y229" s="407"/>
      <c r="Z229" s="407"/>
      <c r="AA229" s="407"/>
      <c r="AB229" s="407"/>
    </row>
    <row r="230" spans="2:46" ht="19.5" customHeight="1" x14ac:dyDescent="0.2">
      <c r="B230" s="408"/>
      <c r="C230" s="408"/>
      <c r="D230" s="408"/>
      <c r="E230" s="408"/>
      <c r="F230" s="408"/>
      <c r="G230" s="408"/>
      <c r="H230" s="408"/>
      <c r="I230" s="408"/>
      <c r="P230" s="439"/>
      <c r="Q230" s="440"/>
      <c r="R230" s="440"/>
      <c r="S230" s="440"/>
      <c r="T230" s="440"/>
      <c r="U230" s="440"/>
      <c r="V230" s="440"/>
      <c r="W230" s="441"/>
      <c r="X230" s="407"/>
      <c r="Y230" s="407"/>
      <c r="Z230" s="407"/>
      <c r="AA230" s="407"/>
      <c r="AB230" s="407"/>
    </row>
    <row r="231" spans="2:46" ht="19.5" customHeight="1" x14ac:dyDescent="0.2">
      <c r="B231" s="413"/>
      <c r="C231" s="414"/>
      <c r="D231" s="414"/>
      <c r="E231" s="414"/>
      <c r="F231" s="414"/>
      <c r="G231" s="414"/>
      <c r="H231" s="414"/>
      <c r="I231" s="415"/>
      <c r="P231" s="439"/>
      <c r="Q231" s="440"/>
      <c r="R231" s="440"/>
      <c r="S231" s="440"/>
      <c r="T231" s="440"/>
      <c r="U231" s="440"/>
      <c r="V231" s="440"/>
      <c r="W231" s="441"/>
      <c r="X231" s="407"/>
      <c r="Y231" s="407"/>
      <c r="Z231" s="407"/>
      <c r="AA231" s="407"/>
      <c r="AB231" s="407"/>
    </row>
    <row r="232" spans="2:46" ht="19.5" customHeight="1" x14ac:dyDescent="0.2">
      <c r="B232" s="30"/>
      <c r="P232" s="38"/>
      <c r="Q232" s="38"/>
      <c r="R232" s="38"/>
      <c r="S232" s="38"/>
      <c r="T232" s="38"/>
      <c r="U232" s="38"/>
      <c r="X232" s="407"/>
      <c r="Y232" s="407"/>
      <c r="Z232" s="407"/>
      <c r="AA232" s="407"/>
      <c r="AB232" s="407"/>
    </row>
    <row r="233" spans="2:46" x14ac:dyDescent="0.2">
      <c r="P233" s="45"/>
      <c r="X233" s="407"/>
      <c r="Y233" s="407"/>
      <c r="Z233" s="407"/>
      <c r="AA233" s="407"/>
      <c r="AB233" s="407"/>
    </row>
    <row r="234" spans="2:46" ht="19.5" customHeight="1" x14ac:dyDescent="0.2">
      <c r="B234" s="30"/>
      <c r="H234" s="30"/>
      <c r="R234" s="35"/>
      <c r="U234" s="79"/>
      <c r="X234" s="407"/>
      <c r="Y234" s="407"/>
      <c r="Z234" s="407"/>
      <c r="AA234" s="407"/>
      <c r="AB234" s="407"/>
    </row>
    <row r="235" spans="2:46" ht="19.5" customHeight="1" x14ac:dyDescent="0.2">
      <c r="B235" s="30"/>
      <c r="H235" s="30"/>
      <c r="P235" s="552" t="s">
        <v>618</v>
      </c>
      <c r="Q235" s="553"/>
      <c r="R235" s="553"/>
      <c r="S235" s="553"/>
      <c r="T235" s="553"/>
      <c r="U235" s="553"/>
      <c r="V235" s="553"/>
      <c r="W235" s="554"/>
      <c r="X235" s="76"/>
      <c r="Y235" s="76"/>
      <c r="Z235" s="76"/>
      <c r="AA235" s="76"/>
      <c r="AB235" s="76"/>
    </row>
    <row r="236" spans="2:46" ht="21" customHeight="1" x14ac:dyDescent="0.2">
      <c r="M236" s="45"/>
      <c r="P236" s="555"/>
      <c r="Q236" s="556"/>
      <c r="R236" s="556"/>
      <c r="S236" s="556"/>
      <c r="T236" s="556"/>
      <c r="U236" s="556"/>
      <c r="V236" s="556"/>
      <c r="W236" s="557"/>
      <c r="X236" s="30"/>
      <c r="Y236" s="30"/>
      <c r="Z236" s="30"/>
      <c r="AA236" s="30"/>
      <c r="AB236" s="30"/>
      <c r="AC236" s="30"/>
      <c r="AD236" s="30"/>
      <c r="AE236" s="30"/>
      <c r="AF236" s="30"/>
      <c r="AG236" s="30"/>
      <c r="AH236" s="57"/>
      <c r="AI236" s="57"/>
      <c r="AJ236" s="57"/>
      <c r="AK236" s="57"/>
      <c r="AL236" s="57"/>
      <c r="AM236" s="57"/>
      <c r="AN236" s="57"/>
      <c r="AO236" s="57"/>
      <c r="AP236" s="57"/>
      <c r="AQ236" s="57"/>
      <c r="AR236" s="57"/>
      <c r="AS236" s="57"/>
      <c r="AT236" s="56"/>
    </row>
    <row r="237" spans="2:46" ht="51" customHeight="1" x14ac:dyDescent="0.2">
      <c r="P237" s="544" t="str">
        <f>"Leverantören intygar att avropssvaret är giltigt minst den tid som avropande organisation angett ovan. "&amp;CHAR(10)&amp;"("&amp;TEXT(D44,"ÅÅÅÅ-MM-DD")&amp;")"</f>
        <v>Leverantören intygar att avropssvaret är giltigt minst den tid som avropande organisation angett ovan. 
(1900-01-00)</v>
      </c>
      <c r="Q237" s="544"/>
      <c r="R237" s="544"/>
      <c r="S237" s="544"/>
      <c r="T237" s="544"/>
      <c r="U237" s="544"/>
      <c r="V237" s="544"/>
      <c r="W237" s="544"/>
      <c r="X237" s="30"/>
      <c r="Y237" s="30"/>
      <c r="Z237" s="30"/>
      <c r="AA237" s="30"/>
      <c r="AB237" s="30"/>
      <c r="AC237" s="30"/>
      <c r="AD237" s="30"/>
      <c r="AE237" s="30"/>
      <c r="AF237" s="30"/>
      <c r="AG237" s="30"/>
      <c r="AH237" s="57"/>
      <c r="AI237" s="57"/>
      <c r="AJ237" s="57"/>
      <c r="AK237" s="57"/>
      <c r="AL237" s="57"/>
      <c r="AM237" s="57"/>
      <c r="AN237" s="57"/>
      <c r="AO237" s="57"/>
      <c r="AP237" s="57"/>
      <c r="AQ237" s="57"/>
      <c r="AR237" s="57"/>
      <c r="AS237" s="57"/>
      <c r="AT237" s="56"/>
    </row>
    <row r="238" spans="2:46" ht="21" customHeight="1" x14ac:dyDescent="0.2">
      <c r="P238" s="445" t="s">
        <v>38</v>
      </c>
      <c r="Q238" s="446"/>
      <c r="R238" s="446"/>
      <c r="S238" s="446"/>
      <c r="T238" s="446"/>
      <c r="U238" s="446"/>
      <c r="V238" s="446"/>
      <c r="W238" s="447"/>
      <c r="X238" s="30"/>
      <c r="Y238" s="30"/>
      <c r="Z238" s="30"/>
      <c r="AA238" s="30"/>
      <c r="AB238" s="30"/>
      <c r="AC238" s="30"/>
      <c r="AD238" s="30"/>
      <c r="AE238" s="30"/>
      <c r="AF238" s="30"/>
      <c r="AG238" s="30"/>
      <c r="AH238" s="57"/>
      <c r="AI238" s="57"/>
      <c r="AJ238" s="57"/>
      <c r="AK238" s="57"/>
      <c r="AL238" s="57"/>
      <c r="AM238" s="57"/>
      <c r="AN238" s="57"/>
      <c r="AO238" s="57"/>
      <c r="AP238" s="57"/>
      <c r="AQ238" s="57"/>
      <c r="AR238" s="57"/>
      <c r="AS238" s="57"/>
      <c r="AT238" s="56"/>
    </row>
    <row r="239" spans="2:46" ht="21.75" customHeight="1" x14ac:dyDescent="0.2">
      <c r="B239" s="33"/>
      <c r="C239" s="33"/>
      <c r="D239" s="33"/>
      <c r="E239" s="33"/>
      <c r="F239" s="33"/>
      <c r="G239" s="33"/>
      <c r="H239" s="33"/>
      <c r="I239" s="33"/>
      <c r="J239" s="33"/>
      <c r="K239" s="33"/>
      <c r="L239" s="33"/>
      <c r="M239" s="33"/>
      <c r="P239" s="439"/>
      <c r="Q239" s="440"/>
      <c r="R239" s="440"/>
      <c r="S239" s="440"/>
      <c r="T239" s="440"/>
      <c r="U239" s="440"/>
      <c r="V239" s="440"/>
      <c r="W239" s="441"/>
      <c r="X239" s="39"/>
      <c r="Y239" s="39"/>
      <c r="Z239" s="39"/>
      <c r="AA239" s="39"/>
      <c r="AB239" s="39"/>
      <c r="AC239" s="39"/>
      <c r="AD239" s="39"/>
      <c r="AE239" s="39"/>
      <c r="AF239" s="39"/>
      <c r="AG239" s="39"/>
      <c r="AH239" s="56" t="b">
        <f>IF(P239=0,TRUE,FALSE)</f>
        <v>1</v>
      </c>
      <c r="AI239" s="58"/>
      <c r="AJ239" s="59"/>
      <c r="AK239" s="56"/>
      <c r="AL239" s="56"/>
      <c r="AM239" s="56"/>
      <c r="AN239" s="56"/>
      <c r="AO239" s="56"/>
      <c r="AP239" s="56"/>
      <c r="AQ239" s="56"/>
      <c r="AR239" s="56"/>
      <c r="AS239" s="56"/>
      <c r="AT239" s="56"/>
    </row>
    <row r="240" spans="2:46" ht="17.25" customHeight="1" x14ac:dyDescent="0.2">
      <c r="B240" s="33"/>
      <c r="C240" s="33"/>
      <c r="D240" s="33"/>
      <c r="E240" s="33"/>
      <c r="F240" s="33"/>
      <c r="G240" s="33"/>
      <c r="H240" s="33"/>
      <c r="I240" s="33"/>
      <c r="J240" s="33"/>
      <c r="K240" s="33"/>
      <c r="L240" s="33"/>
      <c r="M240" s="33"/>
      <c r="P240" s="40"/>
      <c r="Q240" s="40"/>
      <c r="R240" s="40"/>
      <c r="S240" s="40"/>
      <c r="T240" s="40"/>
      <c r="X240" s="41"/>
      <c r="Y240" s="41"/>
      <c r="Z240" s="41"/>
      <c r="AA240" s="41"/>
      <c r="AB240" s="41"/>
      <c r="AC240" s="41"/>
      <c r="AD240" s="41"/>
      <c r="AE240" s="41"/>
      <c r="AF240" s="41"/>
      <c r="AG240" s="41"/>
      <c r="AH240" s="60"/>
      <c r="AI240" s="60"/>
      <c r="AJ240" s="59"/>
      <c r="AK240" s="56"/>
      <c r="AL240" s="56"/>
      <c r="AM240" s="56"/>
      <c r="AN240" s="56"/>
      <c r="AO240" s="56"/>
      <c r="AP240" s="56"/>
      <c r="AQ240" s="56"/>
      <c r="AR240" s="56"/>
      <c r="AS240" s="56"/>
      <c r="AT240" s="56"/>
    </row>
    <row r="241" spans="2:46" ht="18" customHeight="1" x14ac:dyDescent="0.2">
      <c r="B241" s="33"/>
      <c r="C241" s="33"/>
      <c r="D241" s="33"/>
      <c r="E241" s="33"/>
      <c r="F241" s="33"/>
      <c r="G241" s="33"/>
      <c r="H241" s="33"/>
      <c r="I241" s="33"/>
      <c r="J241" s="33"/>
      <c r="K241" s="33"/>
      <c r="L241" s="33"/>
      <c r="M241" s="33"/>
      <c r="P241" s="541" t="s">
        <v>39</v>
      </c>
      <c r="Q241" s="542"/>
      <c r="R241" s="542"/>
      <c r="S241" s="542"/>
      <c r="T241" s="542"/>
      <c r="U241" s="542"/>
      <c r="V241" s="542"/>
      <c r="W241" s="543"/>
      <c r="X241" s="40"/>
      <c r="Y241" s="40"/>
      <c r="Z241" s="40"/>
      <c r="AA241" s="40"/>
      <c r="AB241" s="40"/>
      <c r="AC241" s="40"/>
      <c r="AD241" s="40"/>
      <c r="AE241" s="40"/>
      <c r="AF241" s="40"/>
      <c r="AG241" s="40"/>
      <c r="AH241" s="59"/>
      <c r="AI241" s="59"/>
      <c r="AJ241" s="59"/>
      <c r="AK241" s="56"/>
      <c r="AL241" s="56"/>
      <c r="AM241" s="56"/>
      <c r="AN241" s="56"/>
      <c r="AO241" s="56"/>
      <c r="AP241" s="56"/>
      <c r="AQ241" s="56"/>
      <c r="AR241" s="56"/>
      <c r="AS241" s="56"/>
      <c r="AT241" s="56"/>
    </row>
    <row r="242" spans="2:46" ht="14.25" customHeight="1" x14ac:dyDescent="0.2">
      <c r="B242" s="46"/>
      <c r="C242" s="46"/>
      <c r="D242" s="46"/>
      <c r="P242" s="535"/>
      <c r="Q242" s="536"/>
      <c r="R242" s="536"/>
      <c r="S242" s="536"/>
      <c r="T242" s="536"/>
      <c r="U242" s="536"/>
      <c r="V242" s="536"/>
      <c r="W242" s="537"/>
      <c r="X242" s="39"/>
      <c r="Y242" s="39"/>
      <c r="Z242" s="39"/>
      <c r="AA242" s="39"/>
      <c r="AB242" s="39"/>
      <c r="AC242" s="39"/>
      <c r="AD242" s="39"/>
      <c r="AE242" s="39"/>
      <c r="AF242" s="39"/>
      <c r="AG242" s="39"/>
      <c r="AH242" s="58"/>
      <c r="AI242" s="58"/>
      <c r="AJ242" s="59"/>
      <c r="AK242" s="56"/>
      <c r="AL242" s="56"/>
      <c r="AM242" s="56"/>
      <c r="AN242" s="56"/>
      <c r="AO242" s="56"/>
      <c r="AP242" s="56"/>
      <c r="AQ242" s="56"/>
      <c r="AR242" s="56"/>
      <c r="AS242" s="56"/>
      <c r="AT242" s="56"/>
    </row>
    <row r="243" spans="2:46" ht="26.25" customHeight="1" x14ac:dyDescent="0.2">
      <c r="B243" s="46"/>
      <c r="C243" s="46"/>
      <c r="D243" s="46"/>
      <c r="F243" s="45"/>
      <c r="P243" s="538"/>
      <c r="Q243" s="539"/>
      <c r="R243" s="539"/>
      <c r="S243" s="539"/>
      <c r="T243" s="539"/>
      <c r="U243" s="539"/>
      <c r="V243" s="539"/>
      <c r="W243" s="540"/>
      <c r="X243" s="41"/>
      <c r="Y243" s="41"/>
      <c r="Z243" s="41"/>
      <c r="AA243" s="41"/>
      <c r="AB243" s="41"/>
      <c r="AC243" s="41"/>
      <c r="AD243" s="41"/>
      <c r="AE243" s="41"/>
      <c r="AF243" s="41"/>
      <c r="AG243" s="41"/>
      <c r="AH243" s="56" t="b">
        <f>IF(P242=0,TRUE,FALSE)</f>
        <v>1</v>
      </c>
      <c r="AI243" s="60"/>
      <c r="AJ243" s="59"/>
      <c r="AK243" s="56"/>
      <c r="AL243" s="56"/>
      <c r="AM243" s="56"/>
      <c r="AN243" s="56"/>
      <c r="AO243" s="56"/>
      <c r="AP243" s="56"/>
      <c r="AQ243" s="56"/>
      <c r="AR243" s="56"/>
      <c r="AS243" s="56"/>
      <c r="AT243" s="56"/>
    </row>
    <row r="244" spans="2:46" ht="42.75" customHeight="1" x14ac:dyDescent="0.2">
      <c r="F244" s="45"/>
      <c r="R244" s="41"/>
      <c r="X244" s="41"/>
      <c r="Y244" s="41"/>
      <c r="Z244" s="41"/>
      <c r="AA244" s="41"/>
      <c r="AB244" s="41"/>
      <c r="AC244" s="41"/>
      <c r="AD244" s="41"/>
      <c r="AE244" s="41"/>
      <c r="AF244" s="41"/>
      <c r="AG244" s="41"/>
      <c r="AH244" s="60"/>
      <c r="AI244" s="60"/>
      <c r="AJ244" s="59"/>
      <c r="AK244" s="56"/>
      <c r="AL244" s="56"/>
      <c r="AM244" s="56"/>
      <c r="AN244" s="56"/>
      <c r="AO244" s="56"/>
      <c r="AP244" s="56"/>
      <c r="AQ244" s="56"/>
      <c r="AR244" s="56"/>
      <c r="AS244" s="56"/>
      <c r="AT244" s="56"/>
    </row>
    <row r="245" spans="2:46" ht="42.75" customHeight="1" x14ac:dyDescent="0.2">
      <c r="T245" s="534" t="str">
        <f>IF(LarmStatus,"Minst ett av de obligatoriska kraven är inte ifyllda eller besvarde med Nej","")</f>
        <v>Minst ett av de obligatoriska kraven är inte ifyllda eller besvarde med Nej</v>
      </c>
      <c r="U245" s="534"/>
      <c r="V245" s="534"/>
      <c r="W245" s="534"/>
      <c r="X245" s="45"/>
      <c r="AH245" s="56"/>
      <c r="AI245" s="56"/>
      <c r="AJ245" s="56"/>
      <c r="AK245" s="56"/>
      <c r="AL245" s="56"/>
      <c r="AM245" s="56"/>
      <c r="AN245" s="56"/>
      <c r="AO245" s="56"/>
      <c r="AP245" s="56"/>
      <c r="AQ245" s="56"/>
      <c r="AR245" s="56"/>
      <c r="AS245" s="56"/>
      <c r="AT245" s="56"/>
    </row>
    <row r="246" spans="2:46" ht="18.75" customHeight="1" x14ac:dyDescent="0.2">
      <c r="AH246" s="56"/>
      <c r="AI246" s="56"/>
      <c r="AJ246" s="56"/>
      <c r="AK246" s="56"/>
      <c r="AL246" s="56"/>
      <c r="AM246" s="56"/>
      <c r="AN246" s="56"/>
      <c r="AO246" s="56"/>
      <c r="AP246" s="56"/>
      <c r="AQ246" s="56"/>
      <c r="AR246" s="56"/>
      <c r="AS246" s="56"/>
      <c r="AT246" s="56"/>
    </row>
    <row r="247" spans="2:46" ht="11.25" customHeight="1" x14ac:dyDescent="0.2">
      <c r="AH247" s="56"/>
      <c r="AI247" s="56"/>
      <c r="AJ247" s="56"/>
      <c r="AK247" s="56"/>
      <c r="AL247" s="56"/>
      <c r="AM247" s="56"/>
      <c r="AN247" s="56"/>
      <c r="AO247" s="56"/>
      <c r="AP247" s="56"/>
      <c r="AQ247" s="56"/>
      <c r="AR247" s="56"/>
      <c r="AS247" s="56"/>
      <c r="AT247" s="56"/>
    </row>
    <row r="248" spans="2:46" ht="20.25" customHeight="1" x14ac:dyDescent="0.2">
      <c r="AH248" s="56"/>
      <c r="AI248" s="56"/>
      <c r="AJ248" s="56"/>
      <c r="AK248" s="56"/>
      <c r="AL248" s="56"/>
      <c r="AM248" s="56"/>
      <c r="AN248" s="56"/>
      <c r="AO248" s="56"/>
      <c r="AP248" s="56"/>
      <c r="AQ248" s="56"/>
      <c r="AR248" s="56"/>
      <c r="AS248" s="56"/>
      <c r="AT248" s="56"/>
    </row>
    <row r="249" spans="2:46" ht="17.25" customHeight="1" x14ac:dyDescent="0.2">
      <c r="AH249" s="56"/>
      <c r="AI249" s="56"/>
      <c r="AJ249" s="56"/>
      <c r="AK249" s="56"/>
      <c r="AL249" s="56"/>
      <c r="AM249" s="56"/>
      <c r="AN249" s="56"/>
      <c r="AO249" s="56"/>
      <c r="AP249" s="56"/>
      <c r="AQ249" s="56"/>
      <c r="AR249" s="56"/>
      <c r="AS249" s="56"/>
      <c r="AT249" s="56"/>
    </row>
    <row r="250" spans="2:46" ht="17.25" customHeight="1" x14ac:dyDescent="0.2">
      <c r="AH250" s="56"/>
      <c r="AI250" s="56"/>
      <c r="AJ250" s="56"/>
      <c r="AK250" s="56"/>
      <c r="AL250" s="56"/>
      <c r="AM250" s="56"/>
      <c r="AN250" s="56"/>
      <c r="AO250" s="56"/>
      <c r="AP250" s="56"/>
      <c r="AQ250" s="56"/>
      <c r="AR250" s="56"/>
      <c r="AS250" s="56"/>
      <c r="AT250" s="56"/>
    </row>
    <row r="251" spans="2:46" ht="17.25" customHeight="1" x14ac:dyDescent="0.2">
      <c r="AH251" s="56"/>
      <c r="AI251" s="56"/>
      <c r="AJ251" s="56"/>
      <c r="AK251" s="56"/>
      <c r="AL251" s="56"/>
      <c r="AM251" s="56"/>
      <c r="AN251" s="56"/>
      <c r="AO251" s="56"/>
      <c r="AP251" s="56"/>
      <c r="AQ251" s="56"/>
      <c r="AR251" s="56"/>
      <c r="AS251" s="56"/>
      <c r="AT251" s="56"/>
    </row>
    <row r="252" spans="2:46" ht="17.25" customHeight="1" x14ac:dyDescent="0.2">
      <c r="AH252" s="56"/>
      <c r="AI252" s="56"/>
      <c r="AJ252" s="56"/>
      <c r="AK252" s="56"/>
      <c r="AL252" s="56"/>
      <c r="AM252" s="56"/>
      <c r="AN252" s="56"/>
      <c r="AO252" s="56"/>
      <c r="AP252" s="56"/>
      <c r="AQ252" s="56"/>
      <c r="AR252" s="56"/>
      <c r="AS252" s="56"/>
      <c r="AT252" s="56"/>
    </row>
    <row r="253" spans="2:46" ht="17.25" customHeight="1" x14ac:dyDescent="0.2">
      <c r="AH253" s="56"/>
      <c r="AI253" s="56"/>
      <c r="AJ253" s="56"/>
      <c r="AK253" s="56"/>
      <c r="AL253" s="56"/>
      <c r="AM253" s="56"/>
      <c r="AN253" s="56"/>
      <c r="AO253" s="56"/>
      <c r="AP253" s="56"/>
      <c r="AQ253" s="56"/>
      <c r="AR253" s="56"/>
      <c r="AS253" s="56"/>
      <c r="AT253" s="56"/>
    </row>
    <row r="254" spans="2:46" ht="17.25" customHeight="1" x14ac:dyDescent="0.2">
      <c r="AH254" s="56"/>
      <c r="AI254" s="56"/>
      <c r="AJ254" s="56"/>
      <c r="AK254" s="56"/>
      <c r="AL254" s="56"/>
      <c r="AM254" s="56"/>
      <c r="AN254" s="56"/>
      <c r="AO254" s="56"/>
      <c r="AP254" s="56"/>
      <c r="AQ254" s="56"/>
      <c r="AR254" s="56"/>
      <c r="AS254" s="56"/>
      <c r="AT254" s="56"/>
    </row>
    <row r="255" spans="2:46" ht="17.25" customHeight="1" x14ac:dyDescent="0.2">
      <c r="AH255" s="56"/>
      <c r="AI255" s="56"/>
      <c r="AJ255" s="56"/>
      <c r="AK255" s="56"/>
      <c r="AL255" s="56"/>
      <c r="AM255" s="56"/>
      <c r="AN255" s="56"/>
      <c r="AO255" s="56"/>
      <c r="AP255" s="56"/>
      <c r="AQ255" s="56"/>
      <c r="AR255" s="56"/>
      <c r="AS255" s="56"/>
      <c r="AT255" s="56"/>
    </row>
  </sheetData>
  <sheetProtection algorithmName="SHA-512" hashValue="ejNiAmHRjo/AuebxOqnFCCl8NZRpwTz4BhBHzsl2VXAD9/RsK9vAeS4qaIXfDSD/QI6ZdPCw6FQ7csv02rDgfQ==" saltValue="Xo0XffERyb8HEKmY/bP9Qw==" spinCount="100000" sheet="1" formatRows="0" selectLockedCells="1"/>
  <dataConsolidate link="1"/>
  <mergeCells count="328">
    <mergeCell ref="B74:H74"/>
    <mergeCell ref="I73:J73"/>
    <mergeCell ref="I74:J74"/>
    <mergeCell ref="I69:J69"/>
    <mergeCell ref="B70:H70"/>
    <mergeCell ref="J9:O9"/>
    <mergeCell ref="J10:O10"/>
    <mergeCell ref="D41:E41"/>
    <mergeCell ref="B47:C47"/>
    <mergeCell ref="D47:E47"/>
    <mergeCell ref="D46:E46"/>
    <mergeCell ref="B56:I56"/>
    <mergeCell ref="B52:C52"/>
    <mergeCell ref="B61:H61"/>
    <mergeCell ref="B20:I25"/>
    <mergeCell ref="E37:F37"/>
    <mergeCell ref="E38:F38"/>
    <mergeCell ref="H10:I10"/>
    <mergeCell ref="B14:D14"/>
    <mergeCell ref="H13:I13"/>
    <mergeCell ref="E13:G13"/>
    <mergeCell ref="G41:I41"/>
    <mergeCell ref="G43:I43"/>
    <mergeCell ref="G44:H45"/>
    <mergeCell ref="B87:H87"/>
    <mergeCell ref="I88:J88"/>
    <mergeCell ref="B75:H75"/>
    <mergeCell ref="B76:H76"/>
    <mergeCell ref="I81:J81"/>
    <mergeCell ref="B90:H90"/>
    <mergeCell ref="I90:J90"/>
    <mergeCell ref="B89:H89"/>
    <mergeCell ref="I89:J89"/>
    <mergeCell ref="B79:H79"/>
    <mergeCell ref="I79:J79"/>
    <mergeCell ref="L108:N111"/>
    <mergeCell ref="L133:N133"/>
    <mergeCell ref="B88:H88"/>
    <mergeCell ref="I98:J98"/>
    <mergeCell ref="B108:D108"/>
    <mergeCell ref="B96:H96"/>
    <mergeCell ref="I96:J96"/>
    <mergeCell ref="I121:N121"/>
    <mergeCell ref="I59:J59"/>
    <mergeCell ref="B120:E120"/>
    <mergeCell ref="B106:J106"/>
    <mergeCell ref="B114:J115"/>
    <mergeCell ref="B113:J113"/>
    <mergeCell ref="F102:H102"/>
    <mergeCell ref="I102:J102"/>
    <mergeCell ref="B118:J118"/>
    <mergeCell ref="B117:F117"/>
    <mergeCell ref="B111:J111"/>
    <mergeCell ref="B105:J105"/>
    <mergeCell ref="F94:H94"/>
    <mergeCell ref="I94:J94"/>
    <mergeCell ref="B92:H92"/>
    <mergeCell ref="I92:J92"/>
    <mergeCell ref="B91:H91"/>
    <mergeCell ref="B215:I215"/>
    <mergeCell ref="B216:I225"/>
    <mergeCell ref="B159:D159"/>
    <mergeCell ref="B199:I199"/>
    <mergeCell ref="B196:I196"/>
    <mergeCell ref="B181:I181"/>
    <mergeCell ref="B58:J58"/>
    <mergeCell ref="B59:H59"/>
    <mergeCell ref="B53:C53"/>
    <mergeCell ref="I61:J61"/>
    <mergeCell ref="B60:H60"/>
    <mergeCell ref="I60:J60"/>
    <mergeCell ref="I97:J97"/>
    <mergeCell ref="B97:H97"/>
    <mergeCell ref="F100:H100"/>
    <mergeCell ref="I100:J100"/>
    <mergeCell ref="B109:J109"/>
    <mergeCell ref="B98:H98"/>
    <mergeCell ref="I75:J75"/>
    <mergeCell ref="I82:J82"/>
    <mergeCell ref="B80:H80"/>
    <mergeCell ref="I80:J80"/>
    <mergeCell ref="B71:H71"/>
    <mergeCell ref="I91:J91"/>
    <mergeCell ref="B149:C149"/>
    <mergeCell ref="B195:I195"/>
    <mergeCell ref="B185:I185"/>
    <mergeCell ref="B186:I186"/>
    <mergeCell ref="B197:I197"/>
    <mergeCell ref="B200:I200"/>
    <mergeCell ref="B192:I192"/>
    <mergeCell ref="B191:I191"/>
    <mergeCell ref="B189:I189"/>
    <mergeCell ref="B43:C43"/>
    <mergeCell ref="I70:J70"/>
    <mergeCell ref="I62:J62"/>
    <mergeCell ref="I63:J63"/>
    <mergeCell ref="I64:J64"/>
    <mergeCell ref="I65:J65"/>
    <mergeCell ref="I66:J66"/>
    <mergeCell ref="D43:E43"/>
    <mergeCell ref="B44:C44"/>
    <mergeCell ref="D44:E44"/>
    <mergeCell ref="I67:J67"/>
    <mergeCell ref="I68:J68"/>
    <mergeCell ref="B69:H69"/>
    <mergeCell ref="I44:I45"/>
    <mergeCell ref="B49:C49"/>
    <mergeCell ref="B50:C50"/>
    <mergeCell ref="D49:E49"/>
    <mergeCell ref="D50:E50"/>
    <mergeCell ref="B121:C121"/>
    <mergeCell ref="B110:D110"/>
    <mergeCell ref="I77:J77"/>
    <mergeCell ref="I78:J78"/>
    <mergeCell ref="B62:H62"/>
    <mergeCell ref="B63:H63"/>
    <mergeCell ref="B64:H64"/>
    <mergeCell ref="B65:H65"/>
    <mergeCell ref="B66:H66"/>
    <mergeCell ref="B67:H67"/>
    <mergeCell ref="B68:H68"/>
    <mergeCell ref="B81:H81"/>
    <mergeCell ref="B82:H82"/>
    <mergeCell ref="I84:J84"/>
    <mergeCell ref="I76:J76"/>
    <mergeCell ref="B78:H78"/>
    <mergeCell ref="B77:H77"/>
    <mergeCell ref="D121:H121"/>
    <mergeCell ref="I71:J71"/>
    <mergeCell ref="B72:H72"/>
    <mergeCell ref="I72:J72"/>
    <mergeCell ref="B73:H73"/>
    <mergeCell ref="F84:H84"/>
    <mergeCell ref="I87:J87"/>
    <mergeCell ref="P10:S10"/>
    <mergeCell ref="T10:W10"/>
    <mergeCell ref="E11:G11"/>
    <mergeCell ref="H11:I11"/>
    <mergeCell ref="E12:G12"/>
    <mergeCell ref="H12:I12"/>
    <mergeCell ref="B11:D11"/>
    <mergeCell ref="E14:I14"/>
    <mergeCell ref="T14:W14"/>
    <mergeCell ref="P15:S15"/>
    <mergeCell ref="T15:W15"/>
    <mergeCell ref="P27:W27"/>
    <mergeCell ref="B15:D15"/>
    <mergeCell ref="B28:I28"/>
    <mergeCell ref="G40:I40"/>
    <mergeCell ref="B40:C40"/>
    <mergeCell ref="E15:I15"/>
    <mergeCell ref="P16:R16"/>
    <mergeCell ref="P20:W24"/>
    <mergeCell ref="P28:W28"/>
    <mergeCell ref="B31:I31"/>
    <mergeCell ref="B34:I34"/>
    <mergeCell ref="S16:W16"/>
    <mergeCell ref="D40:E40"/>
    <mergeCell ref="E16:I16"/>
    <mergeCell ref="P9:U9"/>
    <mergeCell ref="P12:S12"/>
    <mergeCell ref="B46:C46"/>
    <mergeCell ref="B41:C41"/>
    <mergeCell ref="B9:G9"/>
    <mergeCell ref="H9:I9"/>
    <mergeCell ref="V9:W9"/>
    <mergeCell ref="B10:D10"/>
    <mergeCell ref="E10:G10"/>
    <mergeCell ref="E17:I17"/>
    <mergeCell ref="S17:W17"/>
    <mergeCell ref="P17:R17"/>
    <mergeCell ref="T13:U13"/>
    <mergeCell ref="P11:S11"/>
    <mergeCell ref="T12:U12"/>
    <mergeCell ref="V12:W12"/>
    <mergeCell ref="P13:S13"/>
    <mergeCell ref="B12:D12"/>
    <mergeCell ref="B13:D13"/>
    <mergeCell ref="T11:W11"/>
    <mergeCell ref="V13:W13"/>
    <mergeCell ref="P14:S14"/>
    <mergeCell ref="B17:D17"/>
    <mergeCell ref="B16:D16"/>
    <mergeCell ref="B3:E3"/>
    <mergeCell ref="P3:R3"/>
    <mergeCell ref="T3:W3"/>
    <mergeCell ref="B4:I5"/>
    <mergeCell ref="P4:W5"/>
    <mergeCell ref="B8:G8"/>
    <mergeCell ref="H8:I8"/>
    <mergeCell ref="P8:U8"/>
    <mergeCell ref="V8:W8"/>
    <mergeCell ref="B6:I6"/>
    <mergeCell ref="B7:I7"/>
    <mergeCell ref="J6:O7"/>
    <mergeCell ref="J4:O4"/>
    <mergeCell ref="J5:O5"/>
    <mergeCell ref="J8:O8"/>
    <mergeCell ref="B130:C130"/>
    <mergeCell ref="D144:H144"/>
    <mergeCell ref="Q144:X144"/>
    <mergeCell ref="T245:W245"/>
    <mergeCell ref="P242:W243"/>
    <mergeCell ref="P239:W239"/>
    <mergeCell ref="P238:W238"/>
    <mergeCell ref="P241:W241"/>
    <mergeCell ref="P237:W237"/>
    <mergeCell ref="P189:S189"/>
    <mergeCell ref="S156:T157"/>
    <mergeCell ref="U161:V161"/>
    <mergeCell ref="S171:T171"/>
    <mergeCell ref="U178:V178"/>
    <mergeCell ref="R175:T176"/>
    <mergeCell ref="U172:V172"/>
    <mergeCell ref="U159:V159"/>
    <mergeCell ref="S177:T177"/>
    <mergeCell ref="U160:V160"/>
    <mergeCell ref="P235:W236"/>
    <mergeCell ref="P195:S195"/>
    <mergeCell ref="P228:W228"/>
    <mergeCell ref="P231:W231"/>
    <mergeCell ref="U156:V157"/>
    <mergeCell ref="B132:C132"/>
    <mergeCell ref="I122:N122"/>
    <mergeCell ref="I124:N124"/>
    <mergeCell ref="Q156:Q157"/>
    <mergeCell ref="V149:W149"/>
    <mergeCell ref="D122:H122"/>
    <mergeCell ref="D124:H124"/>
    <mergeCell ref="D126:H126"/>
    <mergeCell ref="D130:H130"/>
    <mergeCell ref="Q122:X122"/>
    <mergeCell ref="Q124:X124"/>
    <mergeCell ref="Q126:X126"/>
    <mergeCell ref="Q128:X128"/>
    <mergeCell ref="Q132:X132"/>
    <mergeCell ref="D142:H142"/>
    <mergeCell ref="L157:M157"/>
    <mergeCell ref="R153:R155"/>
    <mergeCell ref="P153:Q155"/>
    <mergeCell ref="R149:S149"/>
    <mergeCell ref="M148:N148"/>
    <mergeCell ref="D132:H132"/>
    <mergeCell ref="R156:R157"/>
    <mergeCell ref="S153:X155"/>
    <mergeCell ref="Q138:X138"/>
    <mergeCell ref="B135:C135"/>
    <mergeCell ref="B122:C122"/>
    <mergeCell ref="B124:C124"/>
    <mergeCell ref="D140:H140"/>
    <mergeCell ref="D138:H138"/>
    <mergeCell ref="B140:C140"/>
    <mergeCell ref="B134:E134"/>
    <mergeCell ref="I130:N130"/>
    <mergeCell ref="Q130:X130"/>
    <mergeCell ref="I135:L135"/>
    <mergeCell ref="I136:L136"/>
    <mergeCell ref="I138:L138"/>
    <mergeCell ref="I140:L140"/>
    <mergeCell ref="H133:J133"/>
    <mergeCell ref="D135:H135"/>
    <mergeCell ref="D136:H136"/>
    <mergeCell ref="I126:N126"/>
    <mergeCell ref="I128:N128"/>
    <mergeCell ref="I132:N132"/>
    <mergeCell ref="D128:H128"/>
    <mergeCell ref="B128:C128"/>
    <mergeCell ref="B126:C126"/>
    <mergeCell ref="B138:C138"/>
    <mergeCell ref="B136:C136"/>
    <mergeCell ref="Q142:X142"/>
    <mergeCell ref="I142:L142"/>
    <mergeCell ref="Q136:X136"/>
    <mergeCell ref="Q135:X135"/>
    <mergeCell ref="W158:X160"/>
    <mergeCell ref="S158:T158"/>
    <mergeCell ref="W156:X157"/>
    <mergeCell ref="Q146:X146"/>
    <mergeCell ref="I146:L146"/>
    <mergeCell ref="Q140:X140"/>
    <mergeCell ref="Q121:X121"/>
    <mergeCell ref="U174:V174"/>
    <mergeCell ref="B183:I183"/>
    <mergeCell ref="B180:F180"/>
    <mergeCell ref="B184:I184"/>
    <mergeCell ref="B146:C146"/>
    <mergeCell ref="B142:C142"/>
    <mergeCell ref="L158:M158"/>
    <mergeCell ref="B172:N178"/>
    <mergeCell ref="S174:T174"/>
    <mergeCell ref="S173:T173"/>
    <mergeCell ref="U173:V173"/>
    <mergeCell ref="R166:S167"/>
    <mergeCell ref="M149:N149"/>
    <mergeCell ref="M150:N150"/>
    <mergeCell ref="T149:U149"/>
    <mergeCell ref="U171:V171"/>
    <mergeCell ref="U177:V177"/>
    <mergeCell ref="U158:V158"/>
    <mergeCell ref="S159:T159"/>
    <mergeCell ref="I144:L144"/>
    <mergeCell ref="D146:H146"/>
    <mergeCell ref="B144:C144"/>
    <mergeCell ref="P183:S183"/>
    <mergeCell ref="X185:AB234"/>
    <mergeCell ref="B230:I230"/>
    <mergeCell ref="S160:T160"/>
    <mergeCell ref="B203:I203"/>
    <mergeCell ref="P203:S203"/>
    <mergeCell ref="B190:I190"/>
    <mergeCell ref="B231:I231"/>
    <mergeCell ref="B198:I198"/>
    <mergeCell ref="B229:I229"/>
    <mergeCell ref="B228:I228"/>
    <mergeCell ref="B209:I209"/>
    <mergeCell ref="B210:I212"/>
    <mergeCell ref="B214:F214"/>
    <mergeCell ref="B204:I204"/>
    <mergeCell ref="B205:I205"/>
    <mergeCell ref="B206:I206"/>
    <mergeCell ref="B171:N171"/>
    <mergeCell ref="P164:Q164"/>
    <mergeCell ref="R164:S164"/>
    <mergeCell ref="B165:N167"/>
    <mergeCell ref="Z167:AB167"/>
    <mergeCell ref="S161:T161"/>
    <mergeCell ref="P229:W229"/>
    <mergeCell ref="P230:W230"/>
  </mergeCells>
  <phoneticPr fontId="0" type="noConversion"/>
  <conditionalFormatting sqref="B57:F57">
    <cfRule type="expression" dxfId="49" priority="429" stopIfTrue="1">
      <formula>#REF!="Leveransavtal"</formula>
    </cfRule>
  </conditionalFormatting>
  <conditionalFormatting sqref="J159">
    <cfRule type="cellIs" dxfId="48" priority="338" stopIfTrue="1" operator="greaterThan">
      <formula>1</formula>
    </cfRule>
    <cfRule type="cellIs" dxfId="47" priority="407" stopIfTrue="1" operator="lessThan">
      <formula>1</formula>
    </cfRule>
  </conditionalFormatting>
  <conditionalFormatting sqref="L148:L149 P149:Q149">
    <cfRule type="expression" dxfId="45" priority="282">
      <formula>$C$111="Ut2"</formula>
    </cfRule>
  </conditionalFormatting>
  <conditionalFormatting sqref="M136 M138 M140 M142">
    <cfRule type="expression" dxfId="44" priority="12">
      <formula>OR(UtvarderingsVal="UtFalskt",UtvarderingsVal="Ut2")</formula>
    </cfRule>
    <cfRule type="expression" dxfId="43" priority="14">
      <formula>UtvarderingsVal="Alt3"</formula>
    </cfRule>
  </conditionalFormatting>
  <conditionalFormatting sqref="M144">
    <cfRule type="expression" dxfId="42" priority="7">
      <formula>OR(UtvarderingsVal="UtFalskt",UtvarderingsVal="Ut2")</formula>
    </cfRule>
    <cfRule type="expression" dxfId="41" priority="8">
      <formula>UtvarderingsVal="Alt3"</formula>
    </cfRule>
  </conditionalFormatting>
  <conditionalFormatting sqref="M146">
    <cfRule type="expression" dxfId="40" priority="2">
      <formula>OR(UtvarderingsVal="UtFalskt",UtvarderingsVal="Ut2")</formula>
    </cfRule>
    <cfRule type="expression" dxfId="39" priority="3">
      <formula>UtvarderingsVal="Alt3"</formula>
    </cfRule>
  </conditionalFormatting>
  <conditionalFormatting sqref="M136:N136 M138:N138 M140:N140 M142:N142">
    <cfRule type="expression" dxfId="38" priority="16">
      <formula>UtvarderingsVal="Alt4"</formula>
    </cfRule>
  </conditionalFormatting>
  <conditionalFormatting sqref="M144:N144">
    <cfRule type="expression" dxfId="37" priority="10">
      <formula>UtvarderingsVal="Alt4"</formula>
    </cfRule>
  </conditionalFormatting>
  <conditionalFormatting sqref="M146:N146">
    <cfRule type="expression" dxfId="36" priority="5">
      <formula>UtvarderingsVal="Alt4"</formula>
    </cfRule>
  </conditionalFormatting>
  <conditionalFormatting sqref="M148:N149 T149:V149">
    <cfRule type="expression" dxfId="34" priority="283">
      <formula>$C$111="Ut1"</formula>
    </cfRule>
  </conditionalFormatting>
  <conditionalFormatting sqref="N136 N138 N140 N142">
    <cfRule type="expression" dxfId="32" priority="11">
      <formula>OR(UtvarderingsVal="UtFalskt",UtvarderingsVal="Ut1")</formula>
    </cfRule>
    <cfRule type="expression" dxfId="31" priority="15">
      <formula>UtvarderingsVal="Alt2"</formula>
    </cfRule>
  </conditionalFormatting>
  <conditionalFormatting sqref="N144">
    <cfRule type="expression" dxfId="30" priority="6">
      <formula>OR(UtvarderingsVal="UtFalskt",UtvarderingsVal="Ut1")</formula>
    </cfRule>
    <cfRule type="expression" dxfId="29" priority="9">
      <formula>UtvarderingsVal="Alt2"</formula>
    </cfRule>
  </conditionalFormatting>
  <conditionalFormatting sqref="N146">
    <cfRule type="expression" dxfId="28" priority="1">
      <formula>OR(UtvarderingsVal="UtFalskt",UtvarderingsVal="Ut1")</formula>
    </cfRule>
    <cfRule type="expression" dxfId="27" priority="4">
      <formula>UtvarderingsVal="Alt2"</formula>
    </cfRule>
  </conditionalFormatting>
  <conditionalFormatting sqref="P239:W239 P242:W243">
    <cfRule type="expression" dxfId="26" priority="430" stopIfTrue="1">
      <formula>#REF!="Ja"</formula>
    </cfRule>
  </conditionalFormatting>
  <conditionalFormatting sqref="S17:W17">
    <cfRule type="expression" dxfId="25" priority="428" stopIfTrue="1">
      <formula>$P$17="Nej"</formula>
    </cfRule>
  </conditionalFormatting>
  <conditionalFormatting sqref="T183 T189 T195">
    <cfRule type="expression" dxfId="24" priority="337" stopIfTrue="1">
      <formula>AG183</formula>
    </cfRule>
  </conditionalFormatting>
  <conditionalFormatting sqref="T183">
    <cfRule type="cellIs" dxfId="23" priority="336" stopIfTrue="1" operator="equal">
      <formula>"Nej"</formula>
    </cfRule>
  </conditionalFormatting>
  <conditionalFormatting sqref="T189">
    <cfRule type="cellIs" dxfId="22" priority="334" stopIfTrue="1" operator="equal">
      <formula>"Nej"</formula>
    </cfRule>
  </conditionalFormatting>
  <conditionalFormatting sqref="T195">
    <cfRule type="cellIs" dxfId="21" priority="331" stopIfTrue="1" operator="equal">
      <formula>"Nej"</formula>
    </cfRule>
  </conditionalFormatting>
  <conditionalFormatting sqref="Z163 P165 P166:Q167 V167">
    <cfRule type="expression" dxfId="19" priority="426" stopIfTrue="1">
      <formula>#REF!=TRUE</formula>
    </cfRule>
  </conditionalFormatting>
  <dataValidations xWindow="179" yWindow="422" count="11">
    <dataValidation type="list" allowBlank="1" showInputMessage="1" showErrorMessage="1" sqref="T183 P144 Q234 T189 T195 T203 P132 P122 P124 P126 P146:P147 P138 P136 P140 P130 P128 P142 P17:R17" xr:uid="{00000000-0002-0000-0000-000000000000}">
      <formula1>"Ja,Nej"</formula1>
    </dataValidation>
    <dataValidation type="date" errorStyle="information" allowBlank="1" showInputMessage="1" showErrorMessage="1" errorTitle="Fel" error="Ange datum i datumformatet ÅÅÅÅ-MM-DD" promptTitle="Datum" prompt="Datum i datumformatet ÅÅÅÅ-MM-DD" sqref="D44:E44" xr:uid="{00000000-0002-0000-0000-000001000000}">
      <formula1>40817</formula1>
      <formula2>43585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44:C44 B47:E47 B50:E50" xr:uid="{00000000-0002-0000-0000-000002000000}">
      <formula1>40817</formula1>
      <formula2>43585</formula2>
    </dataValidation>
    <dataValidation allowBlank="1" showErrorMessage="1" sqref="B55:C56 D51:E56 B51:C51 B57:K57" xr:uid="{00000000-0002-0000-0000-000003000000}"/>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41" xr:uid="{00000000-0002-0000-0000-000007000000}">
      <formula1>40817</formula1>
      <formula2>D44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41" xr:uid="{00000000-0002-0000-0000-000008000000}">
      <formula1>40909</formula1>
      <formula2>B44</formula2>
    </dataValidation>
    <dataValidation showInputMessage="1" showErrorMessage="1" sqref="I137:K137 B122:C132 M139:X139 I141:K141 M137:X137 I145:K145 M141:X141 M145:X145 I139:K139 B136:C146" xr:uid="{00000000-0002-0000-0000-00000F000000}"/>
    <dataValidation type="list" allowBlank="1" showInputMessage="1" showErrorMessage="1" sqref="B106:J106" xr:uid="{00000000-0002-0000-0000-000011000000}">
      <formula1>TblGrundTilldeln</formula1>
    </dataValidation>
    <dataValidation type="list" allowBlank="1" showInputMessage="1" showErrorMessage="1" sqref="B111:J111" xr:uid="{00000000-0002-0000-0000-000012000000}">
      <formula1>TblUtVrd</formula1>
    </dataValidation>
    <dataValidation type="list" allowBlank="1" showInputMessage="1" showErrorMessage="1" sqref="I44:I45" xr:uid="{ACAE5E6D-82BB-45D6-A5CF-13C90ABF708C}">
      <formula1>",Ja,Nej"</formula1>
    </dataValidation>
    <dataValidation type="list" errorStyle="information" allowBlank="1" errorTitle="Fel" error="Fel datumformat._x000a_Ange datum i datumformatet ÅÅÅÅ-MM-DD Alternativt texten &quot;Ej tillämpligt&quot;_x000a_" promptTitle="Datum" prompt="Datum i datumformatet ÅÅÅÅ-MM-DD_x000a_" sqref="B53:C53" xr:uid="{15962A85-C17B-44E8-977C-0D56C9F736ED}">
      <formula1>"Ja,Nej"</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1851" id="{00000000-000E-0000-0100-000007000000}">
            <xm:f>ISNUMBER(SEARCH("Ut2",Admin!$D$69))=TRUE</xm:f>
            <x14:dxf>
              <font>
                <color theme="0"/>
              </font>
              <fill>
                <patternFill>
                  <bgColor theme="0"/>
                </patternFill>
              </fill>
            </x14:dxf>
          </x14:cfRule>
          <xm:sqref>L148</xm:sqref>
        </x14:conditionalFormatting>
        <x14:conditionalFormatting xmlns:xm="http://schemas.microsoft.com/office/excel/2006/main">
          <x14:cfRule type="expression" priority="1849" id="{00000000-000E-0000-0100-000009000000}">
            <xm:f>ISNUMBER(SEARCH("1",Admin!$D$69))=TRUE</xm:f>
            <x14:dxf>
              <font>
                <color theme="0"/>
              </font>
            </x14:dxf>
          </x14:cfRule>
          <xm:sqref>M148:N148</xm:sqref>
        </x14:conditionalFormatting>
        <x14:conditionalFormatting xmlns:xm="http://schemas.microsoft.com/office/excel/2006/main">
          <x14:cfRule type="expression" priority="1848" id="{00000000-000E-0000-0100-00000A000000}">
            <xm:f>ISNUMBER(SEARCH("1",Admin!$D$69))=TRUE</xm:f>
            <x14:dxf>
              <font>
                <color theme="0"/>
              </font>
              <fill>
                <patternFill>
                  <bgColor theme="0"/>
                </patternFill>
              </fill>
              <border>
                <right/>
                <top/>
                <bottom/>
              </border>
            </x14:dxf>
          </x14:cfRule>
          <xm:sqref>M149:N149</xm:sqref>
        </x14:conditionalFormatting>
        <x14:conditionalFormatting xmlns:xm="http://schemas.microsoft.com/office/excel/2006/main">
          <x14:cfRule type="expression" priority="1852" id="{00000000-000E-0000-0100-000006000000}">
            <xm:f>ISNUMBER(SEARCH("1",Admin!$D$69))=TRUE</xm:f>
            <x14:dxf>
              <font>
                <strike val="0"/>
                <color theme="0"/>
              </font>
              <fill>
                <patternFill>
                  <bgColor theme="0"/>
                </patternFill>
              </fill>
              <border>
                <left/>
                <right/>
                <top/>
                <bottom/>
              </border>
            </x14:dxf>
          </x14:cfRule>
          <xm:sqref>T149:V149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E33B-E228-4A4F-A603-8956E2966339}">
  <sheetPr codeName="Sheet5">
    <pageSetUpPr autoPageBreaks="0"/>
  </sheetPr>
  <dimension ref="A1:R514"/>
  <sheetViews>
    <sheetView showGridLines="0" tabSelected="1" workbookViewId="0">
      <selection activeCell="E13" sqref="E13"/>
    </sheetView>
  </sheetViews>
  <sheetFormatPr defaultColWidth="9.140625" defaultRowHeight="12.75" x14ac:dyDescent="0.2"/>
  <cols>
    <col min="1" max="1" width="4.85546875" style="190" customWidth="1"/>
    <col min="2" max="2" width="40.42578125" style="29" customWidth="1"/>
    <col min="3" max="3" width="14.7109375" style="29" customWidth="1"/>
    <col min="4" max="4" width="16.5703125" style="29" bestFit="1" customWidth="1"/>
    <col min="5" max="5" width="12.7109375" style="29" customWidth="1"/>
    <col min="6" max="6" width="17.7109375" style="29" customWidth="1"/>
    <col min="7" max="7" width="23.140625" style="29" customWidth="1"/>
    <col min="8" max="8" width="10.7109375" style="29" customWidth="1"/>
    <col min="9" max="14" width="12.7109375" style="29" customWidth="1"/>
    <col min="15" max="16" width="18.7109375" style="29" customWidth="1"/>
    <col min="17" max="17" width="20.7109375" style="29" customWidth="1"/>
    <col min="18" max="19" width="7.7109375" style="29" customWidth="1"/>
    <col min="20" max="21" width="8.7109375" style="29" customWidth="1"/>
    <col min="22" max="22" width="7.7109375" style="29" customWidth="1"/>
    <col min="23" max="25" width="9.140625" style="29" customWidth="1"/>
    <col min="26" max="26" width="10.42578125" style="29" customWidth="1"/>
    <col min="27" max="32" width="9.140625" style="29" customWidth="1"/>
    <col min="33" max="16384" width="9.140625" style="29"/>
  </cols>
  <sheetData>
    <row r="1" spans="1:11" ht="21.75" customHeight="1" x14ac:dyDescent="0.2">
      <c r="A1" s="261"/>
    </row>
    <row r="2" spans="1:11" ht="21.75" customHeight="1" x14ac:dyDescent="0.3">
      <c r="A2" s="261"/>
      <c r="B2" s="300" t="s">
        <v>886</v>
      </c>
      <c r="C2" s="262"/>
      <c r="D2" s="262"/>
      <c r="E2" s="264"/>
      <c r="F2" s="262"/>
      <c r="G2" s="265"/>
      <c r="H2" s="254"/>
      <c r="I2" s="262"/>
      <c r="J2" s="254"/>
      <c r="K2" s="262"/>
    </row>
    <row r="3" spans="1:11" ht="6.75" customHeight="1" x14ac:dyDescent="0.2">
      <c r="A3" s="261"/>
      <c r="B3" s="266"/>
      <c r="C3" s="262"/>
      <c r="D3" s="262"/>
      <c r="E3" s="264"/>
      <c r="F3" s="262"/>
      <c r="G3" s="265"/>
      <c r="H3" s="254"/>
      <c r="I3" s="262"/>
      <c r="J3" s="254"/>
      <c r="K3" s="262"/>
    </row>
    <row r="4" spans="1:11" ht="21.75" customHeight="1" x14ac:dyDescent="0.25">
      <c r="A4" s="261"/>
      <c r="B4" s="301" t="s">
        <v>887</v>
      </c>
      <c r="C4" s="301"/>
      <c r="D4" s="301"/>
      <c r="E4" s="302"/>
      <c r="F4" s="301"/>
      <c r="G4" s="303"/>
      <c r="H4" s="301"/>
      <c r="I4" s="301"/>
      <c r="J4" s="301"/>
      <c r="K4" s="301"/>
    </row>
    <row r="5" spans="1:11" ht="171" customHeight="1" x14ac:dyDescent="0.2">
      <c r="A5" s="261"/>
      <c r="B5" s="761" t="s">
        <v>1099</v>
      </c>
      <c r="C5" s="762"/>
      <c r="D5" s="762"/>
      <c r="E5" s="762"/>
      <c r="F5" s="762"/>
      <c r="G5" s="762"/>
      <c r="H5" s="763"/>
      <c r="I5" s="285"/>
      <c r="J5" s="285"/>
      <c r="K5" s="285"/>
    </row>
    <row r="6" spans="1:11" ht="18" x14ac:dyDescent="0.2">
      <c r="A6" s="261"/>
      <c r="B6" s="304"/>
      <c r="C6" s="304"/>
      <c r="D6" s="304"/>
      <c r="E6" s="304"/>
      <c r="F6" s="304"/>
      <c r="G6" s="304"/>
      <c r="H6" s="304"/>
      <c r="I6" s="285"/>
      <c r="J6" s="285"/>
      <c r="K6" s="285"/>
    </row>
    <row r="7" spans="1:11" ht="18" x14ac:dyDescent="0.25">
      <c r="A7" s="261"/>
      <c r="B7" s="301" t="s">
        <v>888</v>
      </c>
      <c r="C7" s="262"/>
      <c r="D7" s="262"/>
      <c r="E7" s="264"/>
      <c r="F7" s="262"/>
      <c r="G7" s="265"/>
      <c r="H7" s="254"/>
      <c r="I7" s="262"/>
      <c r="J7" s="254"/>
      <c r="K7" s="262"/>
    </row>
    <row r="8" spans="1:11" ht="21.75" customHeight="1" x14ac:dyDescent="0.2">
      <c r="A8" s="261"/>
      <c r="B8" s="306" t="s">
        <v>889</v>
      </c>
      <c r="C8" s="307"/>
      <c r="D8" s="307"/>
      <c r="E8" s="307"/>
      <c r="F8" s="307"/>
      <c r="G8" s="307"/>
      <c r="H8" s="308"/>
      <c r="I8" s="266"/>
      <c r="J8" s="266"/>
      <c r="K8" s="266"/>
    </row>
    <row r="9" spans="1:11" ht="21.75" customHeight="1" x14ac:dyDescent="0.2">
      <c r="A9" s="261"/>
      <c r="B9" s="267"/>
      <c r="C9" s="266"/>
      <c r="D9" s="266"/>
      <c r="E9" s="266"/>
      <c r="F9" s="266"/>
      <c r="G9" s="266"/>
      <c r="H9" s="266"/>
      <c r="I9" s="266"/>
      <c r="J9" s="266"/>
      <c r="K9" s="266"/>
    </row>
    <row r="10" spans="1:11" ht="21.75" customHeight="1" x14ac:dyDescent="0.2">
      <c r="A10" s="261"/>
      <c r="B10" s="267"/>
      <c r="C10" s="266"/>
      <c r="D10" s="266"/>
      <c r="E10" s="266"/>
      <c r="F10" s="266"/>
      <c r="G10" s="266"/>
      <c r="H10" s="266"/>
      <c r="I10" s="266"/>
      <c r="J10" s="266"/>
      <c r="K10" s="266"/>
    </row>
    <row r="11" spans="1:11" ht="21.75" customHeight="1" x14ac:dyDescent="0.2">
      <c r="A11" s="261"/>
      <c r="B11" s="361" t="s">
        <v>1021</v>
      </c>
      <c r="C11" s="305"/>
      <c r="D11" s="305"/>
      <c r="E11" s="305"/>
      <c r="F11" s="305"/>
      <c r="G11" s="305"/>
      <c r="H11" s="305"/>
      <c r="I11" s="305"/>
      <c r="J11" s="305"/>
      <c r="K11" s="305"/>
    </row>
    <row r="12" spans="1:11" ht="44.25" customHeight="1" x14ac:dyDescent="0.2">
      <c r="A12" s="261"/>
      <c r="B12" s="756" t="s">
        <v>861</v>
      </c>
      <c r="C12" s="757"/>
      <c r="D12" s="257" t="s">
        <v>1022</v>
      </c>
      <c r="E12" s="257" t="s">
        <v>1023</v>
      </c>
      <c r="F12" s="257" t="s">
        <v>1098</v>
      </c>
    </row>
    <row r="13" spans="1:11" ht="17.25" customHeight="1" x14ac:dyDescent="0.2">
      <c r="A13" s="261"/>
      <c r="B13" s="717" t="s">
        <v>850</v>
      </c>
      <c r="C13" s="718"/>
      <c r="D13" s="378">
        <f>SUMIFS($C$63:$C$521,$D$63:$D$521,$B13,$B$63:$B$521,"Timmar")</f>
        <v>0</v>
      </c>
      <c r="E13" s="373"/>
      <c r="F13" s="374">
        <f>D13*E13</f>
        <v>0</v>
      </c>
    </row>
    <row r="14" spans="1:11" ht="17.25" customHeight="1" x14ac:dyDescent="0.2">
      <c r="A14" s="261"/>
      <c r="B14" s="717" t="s">
        <v>852</v>
      </c>
      <c r="C14" s="718"/>
      <c r="D14" s="378">
        <f t="shared" ref="D14:D25" si="0">SUMIFS($C$63:$C$521,$D$63:$D$521,$B14,$B$63:$B$521,"Timmar")</f>
        <v>0</v>
      </c>
      <c r="E14" s="373"/>
      <c r="F14" s="374">
        <f t="shared" ref="F14:F25" si="1">D14*E14</f>
        <v>0</v>
      </c>
    </row>
    <row r="15" spans="1:11" ht="17.25" customHeight="1" x14ac:dyDescent="0.2">
      <c r="A15" s="261"/>
      <c r="B15" s="717" t="s">
        <v>851</v>
      </c>
      <c r="C15" s="718"/>
      <c r="D15" s="378">
        <f t="shared" si="0"/>
        <v>0</v>
      </c>
      <c r="E15" s="373"/>
      <c r="F15" s="374">
        <f t="shared" si="1"/>
        <v>0</v>
      </c>
    </row>
    <row r="16" spans="1:11" ht="17.25" customHeight="1" x14ac:dyDescent="0.2">
      <c r="A16" s="261"/>
      <c r="B16" s="717" t="s">
        <v>853</v>
      </c>
      <c r="C16" s="718"/>
      <c r="D16" s="378">
        <f t="shared" si="0"/>
        <v>0</v>
      </c>
      <c r="E16" s="373"/>
      <c r="F16" s="374">
        <f t="shared" si="1"/>
        <v>0</v>
      </c>
    </row>
    <row r="17" spans="1:15" ht="17.25" customHeight="1" x14ac:dyDescent="0.2">
      <c r="A17" s="261"/>
      <c r="B17" s="717" t="s">
        <v>854</v>
      </c>
      <c r="C17" s="718"/>
      <c r="D17" s="378">
        <f t="shared" si="0"/>
        <v>0</v>
      </c>
      <c r="E17" s="373"/>
      <c r="F17" s="374">
        <f t="shared" si="1"/>
        <v>0</v>
      </c>
    </row>
    <row r="18" spans="1:15" ht="17.25" customHeight="1" x14ac:dyDescent="0.2">
      <c r="A18" s="261"/>
      <c r="B18" s="717" t="s">
        <v>855</v>
      </c>
      <c r="C18" s="718"/>
      <c r="D18" s="378">
        <f t="shared" si="0"/>
        <v>0</v>
      </c>
      <c r="E18" s="373"/>
      <c r="F18" s="374">
        <f t="shared" si="1"/>
        <v>0</v>
      </c>
    </row>
    <row r="19" spans="1:15" ht="17.25" customHeight="1" x14ac:dyDescent="0.2">
      <c r="A19" s="261"/>
      <c r="B19" s="717" t="s">
        <v>856</v>
      </c>
      <c r="C19" s="718"/>
      <c r="D19" s="378">
        <f t="shared" si="0"/>
        <v>0</v>
      </c>
      <c r="E19" s="373"/>
      <c r="F19" s="374">
        <f t="shared" si="1"/>
        <v>0</v>
      </c>
    </row>
    <row r="20" spans="1:15" ht="17.25" customHeight="1" x14ac:dyDescent="0.2">
      <c r="A20" s="261"/>
      <c r="B20" s="717" t="s">
        <v>857</v>
      </c>
      <c r="C20" s="718"/>
      <c r="D20" s="378">
        <f t="shared" si="0"/>
        <v>0</v>
      </c>
      <c r="E20" s="373"/>
      <c r="F20" s="374">
        <f>D20*E20</f>
        <v>0</v>
      </c>
    </row>
    <row r="21" spans="1:15" ht="17.25" customHeight="1" x14ac:dyDescent="0.2">
      <c r="A21" s="261"/>
      <c r="B21" s="717" t="s">
        <v>1014</v>
      </c>
      <c r="C21" s="718"/>
      <c r="D21" s="378">
        <f t="shared" si="0"/>
        <v>0</v>
      </c>
      <c r="E21" s="373"/>
      <c r="F21" s="374">
        <f t="shared" si="1"/>
        <v>0</v>
      </c>
    </row>
    <row r="22" spans="1:15" ht="17.25" customHeight="1" x14ac:dyDescent="0.2">
      <c r="A22" s="261"/>
      <c r="B22" s="717" t="s">
        <v>950</v>
      </c>
      <c r="C22" s="718"/>
      <c r="D22" s="378">
        <f t="shared" si="0"/>
        <v>0</v>
      </c>
      <c r="E22" s="373"/>
      <c r="F22" s="374">
        <f t="shared" si="1"/>
        <v>0</v>
      </c>
    </row>
    <row r="23" spans="1:15" ht="17.25" customHeight="1" x14ac:dyDescent="0.2">
      <c r="A23" s="261"/>
      <c r="B23" s="717" t="s">
        <v>859</v>
      </c>
      <c r="C23" s="718"/>
      <c r="D23" s="378">
        <f t="shared" si="0"/>
        <v>0</v>
      </c>
      <c r="E23" s="373"/>
      <c r="F23" s="374">
        <f t="shared" si="1"/>
        <v>0</v>
      </c>
    </row>
    <row r="24" spans="1:15" ht="17.25" customHeight="1" x14ac:dyDescent="0.2">
      <c r="A24" s="261"/>
      <c r="B24" s="717" t="s">
        <v>975</v>
      </c>
      <c r="C24" s="718"/>
      <c r="D24" s="378">
        <f t="shared" si="0"/>
        <v>0</v>
      </c>
      <c r="E24" s="373"/>
      <c r="F24" s="374">
        <f t="shared" si="1"/>
        <v>0</v>
      </c>
    </row>
    <row r="25" spans="1:15" ht="17.25" customHeight="1" x14ac:dyDescent="0.2">
      <c r="A25" s="261"/>
      <c r="B25" s="717" t="s">
        <v>976</v>
      </c>
      <c r="C25" s="718"/>
      <c r="D25" s="378">
        <f t="shared" si="0"/>
        <v>0</v>
      </c>
      <c r="E25" s="373"/>
      <c r="F25" s="374">
        <f t="shared" si="1"/>
        <v>0</v>
      </c>
    </row>
    <row r="26" spans="1:15" ht="21.75" customHeight="1" x14ac:dyDescent="0.2">
      <c r="A26" s="261"/>
      <c r="E26" s="375"/>
      <c r="F26" s="375"/>
    </row>
    <row r="27" spans="1:15" ht="21.75" customHeight="1" x14ac:dyDescent="0.2">
      <c r="A27" s="261"/>
      <c r="B27" s="223"/>
      <c r="C27" s="223"/>
      <c r="D27" s="66" t="s">
        <v>862</v>
      </c>
      <c r="E27" s="375"/>
      <c r="F27" s="376">
        <f>SUM($F$13:$F$25)</f>
        <v>0</v>
      </c>
    </row>
    <row r="28" spans="1:15" ht="36" customHeight="1" x14ac:dyDescent="0.2">
      <c r="A28" s="261"/>
      <c r="B28" s="223"/>
      <c r="C28" s="223"/>
      <c r="D28" s="223"/>
      <c r="E28" s="261"/>
      <c r="F28" s="261"/>
      <c r="G28" s="261"/>
    </row>
    <row r="29" spans="1:15" s="262" customFormat="1" ht="20.25" customHeight="1" x14ac:dyDescent="0.25">
      <c r="A29" s="298"/>
      <c r="B29" s="387" t="s">
        <v>1084</v>
      </c>
      <c r="E29" s="264"/>
      <c r="G29" s="265"/>
      <c r="H29" s="254"/>
      <c r="I29" s="266"/>
      <c r="J29" s="287"/>
      <c r="K29" s="287"/>
      <c r="L29" s="287"/>
      <c r="M29" s="1"/>
      <c r="N29" s="1"/>
      <c r="O29" s="1"/>
    </row>
    <row r="30" spans="1:15" s="262" customFormat="1" ht="12.75" customHeight="1" x14ac:dyDescent="0.25">
      <c r="A30" s="298"/>
      <c r="B30" s="722"/>
      <c r="C30" s="722"/>
      <c r="D30" s="722"/>
      <c r="E30" s="722"/>
      <c r="F30" s="722"/>
      <c r="G30" s="722"/>
      <c r="H30" s="265"/>
      <c r="I30" s="265"/>
      <c r="J30" s="265"/>
      <c r="K30" s="265"/>
      <c r="L30" s="265"/>
      <c r="M30" s="1"/>
      <c r="N30" s="1"/>
      <c r="O30" s="1"/>
    </row>
    <row r="31" spans="1:15" s="262" customFormat="1" ht="33.75" customHeight="1" x14ac:dyDescent="0.25">
      <c r="A31" s="298"/>
      <c r="B31" s="723" t="s">
        <v>1083</v>
      </c>
      <c r="C31" s="724"/>
      <c r="D31" s="724"/>
      <c r="E31" s="724"/>
      <c r="F31" s="724"/>
      <c r="G31" s="725"/>
      <c r="H31" s="1"/>
      <c r="I31" s="1"/>
      <c r="J31" s="1"/>
      <c r="K31" s="1"/>
      <c r="L31" s="1"/>
      <c r="M31" s="1"/>
      <c r="N31" s="1"/>
      <c r="O31" s="1"/>
    </row>
    <row r="32" spans="1:15" s="262" customFormat="1" ht="12.95" customHeight="1" x14ac:dyDescent="0.25">
      <c r="A32" s="298"/>
      <c r="B32" s="722"/>
      <c r="C32" s="722"/>
      <c r="D32" s="722"/>
      <c r="E32" s="722"/>
      <c r="F32" s="726"/>
      <c r="G32" s="726"/>
      <c r="H32" s="265"/>
      <c r="I32" s="265"/>
      <c r="J32" s="265"/>
      <c r="K32" s="265"/>
      <c r="L32" s="265"/>
      <c r="M32" s="1"/>
      <c r="N32" s="1"/>
      <c r="O32" s="1"/>
    </row>
    <row r="33" spans="1:18" s="273" customFormat="1" ht="18" x14ac:dyDescent="0.2">
      <c r="A33" s="299"/>
      <c r="B33" s="274" t="s">
        <v>863</v>
      </c>
      <c r="C33" s="274" t="s">
        <v>878</v>
      </c>
      <c r="D33" s="727" t="s">
        <v>864</v>
      </c>
      <c r="E33" s="728"/>
      <c r="F33" s="358"/>
      <c r="H33" s="276"/>
      <c r="I33" s="708" t="s">
        <v>992</v>
      </c>
      <c r="J33" s="709"/>
      <c r="K33" s="709"/>
      <c r="L33" s="709"/>
      <c r="M33" s="709"/>
      <c r="N33" s="710"/>
      <c r="O33" s="260" t="s">
        <v>879</v>
      </c>
      <c r="P33" s="386" t="s">
        <v>349</v>
      </c>
    </row>
    <row r="34" spans="1:18" s="267" customFormat="1" ht="18" x14ac:dyDescent="0.2">
      <c r="A34" s="297"/>
      <c r="B34" s="379" t="s">
        <v>114</v>
      </c>
      <c r="C34" s="278"/>
      <c r="D34" s="729"/>
      <c r="E34" s="730"/>
      <c r="F34" s="358"/>
      <c r="G34" s="285"/>
      <c r="H34" s="279"/>
      <c r="I34" s="714"/>
      <c r="J34" s="715"/>
      <c r="K34" s="715"/>
      <c r="L34" s="715"/>
      <c r="M34" s="715"/>
      <c r="N34" s="716"/>
      <c r="O34" s="384">
        <f>IFERROR(INDEX($E$13:$E$25,MATCH($D34,$B$13:$B$25,0)),0)</f>
        <v>0</v>
      </c>
      <c r="P34" s="385">
        <f>O34*C34</f>
        <v>0</v>
      </c>
    </row>
    <row r="35" spans="1:18" s="267" customFormat="1" ht="18" x14ac:dyDescent="0.2">
      <c r="A35" s="297"/>
      <c r="B35" s="379" t="s">
        <v>114</v>
      </c>
      <c r="C35" s="278"/>
      <c r="D35" s="729"/>
      <c r="E35" s="730"/>
      <c r="F35" s="358"/>
      <c r="G35" s="285"/>
      <c r="H35" s="279"/>
      <c r="I35" s="714"/>
      <c r="J35" s="715"/>
      <c r="K35" s="715"/>
      <c r="L35" s="715"/>
      <c r="M35" s="715"/>
      <c r="N35" s="716"/>
      <c r="O35" s="384">
        <f t="shared" ref="O35:O41" si="2">IFERROR(INDEX($E$13:$E$25,MATCH($D35,$B$13:$B$25,0)),0)</f>
        <v>0</v>
      </c>
      <c r="P35" s="385">
        <f t="shared" ref="P35:P41" si="3">O35*C35</f>
        <v>0</v>
      </c>
    </row>
    <row r="36" spans="1:18" s="267" customFormat="1" ht="18" x14ac:dyDescent="0.2">
      <c r="A36" s="297"/>
      <c r="B36" s="379" t="s">
        <v>114</v>
      </c>
      <c r="C36" s="278"/>
      <c r="D36" s="729"/>
      <c r="E36" s="730"/>
      <c r="F36" s="358"/>
      <c r="G36" s="285"/>
      <c r="H36" s="279"/>
      <c r="I36" s="714"/>
      <c r="J36" s="715"/>
      <c r="K36" s="715"/>
      <c r="L36" s="715"/>
      <c r="M36" s="715"/>
      <c r="N36" s="716"/>
      <c r="O36" s="384">
        <f t="shared" si="2"/>
        <v>0</v>
      </c>
      <c r="P36" s="385">
        <f t="shared" si="3"/>
        <v>0</v>
      </c>
    </row>
    <row r="37" spans="1:18" s="267" customFormat="1" ht="18" x14ac:dyDescent="0.2">
      <c r="A37" s="297"/>
      <c r="B37" s="379" t="s">
        <v>114</v>
      </c>
      <c r="C37" s="278"/>
      <c r="D37" s="729"/>
      <c r="E37" s="730"/>
      <c r="F37" s="358"/>
      <c r="G37" s="285"/>
      <c r="H37" s="279"/>
      <c r="I37" s="714"/>
      <c r="J37" s="715"/>
      <c r="K37" s="715"/>
      <c r="L37" s="715"/>
      <c r="M37" s="715"/>
      <c r="N37" s="716"/>
      <c r="O37" s="384">
        <f t="shared" si="2"/>
        <v>0</v>
      </c>
      <c r="P37" s="385">
        <f t="shared" si="3"/>
        <v>0</v>
      </c>
    </row>
    <row r="38" spans="1:18" s="267" customFormat="1" ht="18" x14ac:dyDescent="0.2">
      <c r="A38" s="297"/>
      <c r="B38" s="379" t="s">
        <v>114</v>
      </c>
      <c r="C38" s="278"/>
      <c r="D38" s="729"/>
      <c r="E38" s="730"/>
      <c r="F38" s="358"/>
      <c r="G38" s="285"/>
      <c r="H38" s="279"/>
      <c r="I38" s="714"/>
      <c r="J38" s="715"/>
      <c r="K38" s="715"/>
      <c r="L38" s="715"/>
      <c r="M38" s="715"/>
      <c r="N38" s="716"/>
      <c r="O38" s="384">
        <f t="shared" si="2"/>
        <v>0</v>
      </c>
      <c r="P38" s="385">
        <f t="shared" si="3"/>
        <v>0</v>
      </c>
    </row>
    <row r="39" spans="1:18" s="267" customFormat="1" ht="18" x14ac:dyDescent="0.2">
      <c r="A39" s="297"/>
      <c r="B39" s="379" t="s">
        <v>114</v>
      </c>
      <c r="C39" s="278"/>
      <c r="D39" s="729"/>
      <c r="E39" s="730"/>
      <c r="F39" s="358"/>
      <c r="G39" s="285"/>
      <c r="H39" s="279"/>
      <c r="I39" s="714"/>
      <c r="J39" s="715"/>
      <c r="K39" s="715"/>
      <c r="L39" s="715"/>
      <c r="M39" s="715"/>
      <c r="N39" s="716"/>
      <c r="O39" s="384">
        <f t="shared" si="2"/>
        <v>0</v>
      </c>
      <c r="P39" s="385">
        <f t="shared" si="3"/>
        <v>0</v>
      </c>
    </row>
    <row r="40" spans="1:18" s="267" customFormat="1" ht="18" x14ac:dyDescent="0.2">
      <c r="A40" s="297"/>
      <c r="B40" s="379" t="s">
        <v>114</v>
      </c>
      <c r="C40" s="278"/>
      <c r="D40" s="729"/>
      <c r="E40" s="730"/>
      <c r="F40" s="358"/>
      <c r="G40" s="285"/>
      <c r="H40" s="279"/>
      <c r="I40" s="714"/>
      <c r="J40" s="715"/>
      <c r="K40" s="715"/>
      <c r="L40" s="715"/>
      <c r="M40" s="715"/>
      <c r="N40" s="716"/>
      <c r="O40" s="384">
        <f t="shared" si="2"/>
        <v>0</v>
      </c>
      <c r="P40" s="385">
        <f t="shared" si="3"/>
        <v>0</v>
      </c>
    </row>
    <row r="41" spans="1:18" s="267" customFormat="1" ht="18" x14ac:dyDescent="0.2">
      <c r="A41" s="297"/>
      <c r="B41" s="379" t="s">
        <v>114</v>
      </c>
      <c r="C41" s="278"/>
      <c r="D41" s="729"/>
      <c r="E41" s="730"/>
      <c r="F41" s="358"/>
      <c r="G41" s="285"/>
      <c r="H41" s="279"/>
      <c r="I41" s="714"/>
      <c r="J41" s="715"/>
      <c r="K41" s="715"/>
      <c r="L41" s="715"/>
      <c r="M41" s="715"/>
      <c r="N41" s="716"/>
      <c r="O41" s="384">
        <f t="shared" si="2"/>
        <v>0</v>
      </c>
      <c r="P41" s="385">
        <f t="shared" si="3"/>
        <v>0</v>
      </c>
    </row>
    <row r="42" spans="1:18" s="267" customFormat="1" ht="18" x14ac:dyDescent="0.2">
      <c r="A42" s="297"/>
      <c r="B42" s="297"/>
      <c r="C42" s="297"/>
      <c r="D42" s="297"/>
      <c r="E42" s="297"/>
      <c r="F42" s="297"/>
      <c r="G42" s="297"/>
      <c r="H42" s="297"/>
      <c r="I42" s="297"/>
      <c r="J42" s="297"/>
      <c r="K42" s="297"/>
      <c r="L42" s="297"/>
      <c r="M42" s="297"/>
      <c r="N42" s="297"/>
      <c r="O42" s="66" t="s">
        <v>1048</v>
      </c>
      <c r="P42" s="385">
        <f>SUM(P34:P41)</f>
        <v>0</v>
      </c>
      <c r="Q42" s="297"/>
      <c r="R42" s="297"/>
    </row>
    <row r="43" spans="1:18" s="267" customFormat="1" ht="18" x14ac:dyDescent="0.2">
      <c r="A43" s="297"/>
      <c r="B43" s="297"/>
      <c r="C43" s="297"/>
      <c r="D43" s="297"/>
      <c r="E43" s="297"/>
      <c r="F43" s="297"/>
      <c r="G43" s="297"/>
      <c r="H43" s="297"/>
      <c r="I43" s="297"/>
      <c r="J43" s="297"/>
      <c r="K43" s="297"/>
      <c r="L43" s="297"/>
      <c r="M43" s="297"/>
      <c r="N43" s="297"/>
      <c r="O43" s="297"/>
      <c r="P43" s="297"/>
      <c r="Q43" s="297"/>
      <c r="R43" s="297"/>
    </row>
    <row r="44" spans="1:18" ht="21.75" customHeight="1" x14ac:dyDescent="0.2">
      <c r="A44" s="261"/>
    </row>
    <row r="45" spans="1:18" s="262" customFormat="1" ht="18" customHeight="1" x14ac:dyDescent="0.2">
      <c r="A45"/>
      <c r="B45" s="328" t="s">
        <v>915</v>
      </c>
      <c r="C45"/>
      <c r="D45"/>
      <c r="E45" s="329"/>
      <c r="F45"/>
      <c r="G45" s="330"/>
      <c r="H45" s="331"/>
      <c r="I45" s="331"/>
      <c r="J45" s="331"/>
      <c r="K45"/>
      <c r="L45"/>
      <c r="M45"/>
      <c r="N45"/>
      <c r="O45"/>
    </row>
    <row r="46" spans="1:18" s="262" customFormat="1" ht="18" customHeight="1" x14ac:dyDescent="0.2">
      <c r="A46"/>
      <c r="B46" s="734" t="s">
        <v>952</v>
      </c>
      <c r="C46" s="735"/>
      <c r="D46" s="735"/>
      <c r="E46" s="735"/>
      <c r="F46" s="735"/>
      <c r="G46" s="736"/>
      <c r="H46" s="331"/>
      <c r="I46" s="331"/>
      <c r="J46" s="331"/>
      <c r="K46"/>
      <c r="L46"/>
      <c r="M46"/>
      <c r="N46"/>
      <c r="O46"/>
    </row>
    <row r="47" spans="1:18" s="262" customFormat="1" ht="130.5" customHeight="1" x14ac:dyDescent="0.2">
      <c r="A47"/>
      <c r="B47" s="737"/>
      <c r="C47" s="738"/>
      <c r="D47" s="738"/>
      <c r="E47" s="738"/>
      <c r="F47" s="738"/>
      <c r="G47" s="739"/>
      <c r="H47" s="331"/>
      <c r="I47" s="331"/>
      <c r="J47" s="331"/>
      <c r="K47"/>
      <c r="L47"/>
      <c r="M47"/>
      <c r="N47"/>
      <c r="O47"/>
    </row>
    <row r="48" spans="1:18" s="262" customFormat="1" ht="24" customHeight="1" x14ac:dyDescent="0.2">
      <c r="A48"/>
      <c r="B48" s="332" t="s">
        <v>916</v>
      </c>
      <c r="C48" s="333" t="s">
        <v>917</v>
      </c>
      <c r="D48" s="334" t="s">
        <v>918</v>
      </c>
      <c r="E48" s="335" t="s">
        <v>919</v>
      </c>
      <c r="F48" s="336" t="s">
        <v>920</v>
      </c>
      <c r="G48" s="337"/>
      <c r="H48" s="331"/>
      <c r="I48" s="331"/>
      <c r="J48" s="331"/>
      <c r="K48"/>
      <c r="L48"/>
      <c r="M48"/>
      <c r="N48"/>
      <c r="O48"/>
    </row>
    <row r="49" spans="1:17" s="262" customFormat="1" ht="18" customHeight="1" x14ac:dyDescent="0.2">
      <c r="A49"/>
      <c r="B49"/>
      <c r="C49"/>
      <c r="D49"/>
      <c r="E49" s="329"/>
      <c r="F49"/>
      <c r="G49"/>
      <c r="H49"/>
      <c r="I49"/>
      <c r="J49"/>
      <c r="K49"/>
      <c r="L49"/>
      <c r="M49"/>
      <c r="N49"/>
      <c r="O49"/>
    </row>
    <row r="50" spans="1:17" s="262" customFormat="1" ht="24.75" customHeight="1" x14ac:dyDescent="0.2">
      <c r="A50"/>
      <c r="B50"/>
      <c r="C50"/>
      <c r="D50"/>
      <c r="E50"/>
      <c r="F50"/>
      <c r="G50"/>
      <c r="H50"/>
      <c r="I50"/>
      <c r="J50"/>
      <c r="K50"/>
      <c r="L50"/>
      <c r="M50"/>
      <c r="N50"/>
      <c r="O50"/>
    </row>
    <row r="51" spans="1:17" ht="51.75" customHeight="1" x14ac:dyDescent="0.2">
      <c r="A51" s="261"/>
      <c r="B51" s="674" t="s">
        <v>903</v>
      </c>
      <c r="C51" s="674"/>
      <c r="D51" s="674"/>
      <c r="E51" s="674"/>
      <c r="F51" s="674"/>
      <c r="I51" s="674" t="s">
        <v>52</v>
      </c>
      <c r="J51" s="674"/>
      <c r="K51" s="674"/>
      <c r="L51" s="674"/>
      <c r="M51" s="674"/>
      <c r="Q51" s="231"/>
    </row>
    <row r="52" spans="1:17" s="262" customFormat="1" ht="24" customHeight="1" x14ac:dyDescent="0.25">
      <c r="A52" s="298"/>
      <c r="B52" s="312" t="s">
        <v>904</v>
      </c>
      <c r="C52" s="1"/>
      <c r="D52" s="1"/>
      <c r="E52" s="259"/>
      <c r="F52" s="1"/>
      <c r="G52" s="1"/>
      <c r="H52" s="1"/>
      <c r="I52" s="1"/>
      <c r="J52" s="1"/>
      <c r="K52" s="1"/>
      <c r="L52" s="1"/>
      <c r="M52" s="1"/>
      <c r="N52" s="1"/>
      <c r="O52" s="1"/>
    </row>
    <row r="53" spans="1:17" s="267" customFormat="1" ht="20.25" customHeight="1" x14ac:dyDescent="0.2">
      <c r="A53" s="297"/>
      <c r="B53" s="314" t="s">
        <v>1063</v>
      </c>
      <c r="E53" s="288"/>
      <c r="H53" s="242"/>
      <c r="I53" s="289"/>
      <c r="J53" s="290"/>
      <c r="K53" s="290"/>
      <c r="L53" s="21"/>
      <c r="M53" s="21"/>
      <c r="N53" s="21"/>
      <c r="O53" s="21"/>
    </row>
    <row r="54" spans="1:17" s="262" customFormat="1" ht="19.5" customHeight="1" x14ac:dyDescent="0.25">
      <c r="A54" s="298"/>
      <c r="B54" s="731" t="s">
        <v>880</v>
      </c>
      <c r="C54" s="732"/>
      <c r="D54" s="732"/>
      <c r="E54" s="732"/>
      <c r="F54" s="732"/>
      <c r="G54" s="733"/>
      <c r="H54" s="254"/>
      <c r="I54" s="266"/>
      <c r="J54" s="287"/>
      <c r="K54" s="287"/>
      <c r="L54" s="1"/>
      <c r="M54" s="1"/>
      <c r="N54" s="1"/>
      <c r="O54" s="1"/>
    </row>
    <row r="55" spans="1:17" s="262" customFormat="1" ht="12.75" customHeight="1" x14ac:dyDescent="0.25">
      <c r="A55" s="298"/>
      <c r="B55" s="740"/>
      <c r="C55" s="741"/>
      <c r="D55" s="741"/>
      <c r="E55" s="741"/>
      <c r="F55" s="741"/>
      <c r="G55" s="742"/>
      <c r="H55" s="268"/>
      <c r="I55" s="269"/>
      <c r="J55" s="270"/>
      <c r="K55" s="269"/>
      <c r="L55" s="265"/>
      <c r="M55" s="1"/>
      <c r="N55" s="1"/>
      <c r="O55" s="1"/>
    </row>
    <row r="56" spans="1:17" s="262" customFormat="1" ht="12.75" customHeight="1" x14ac:dyDescent="0.25">
      <c r="A56" s="298"/>
      <c r="B56" s="743"/>
      <c r="C56" s="744"/>
      <c r="D56" s="744"/>
      <c r="E56" s="744"/>
      <c r="F56" s="744"/>
      <c r="G56" s="745"/>
      <c r="H56" s="237"/>
      <c r="I56" s="265"/>
      <c r="J56" s="237"/>
      <c r="K56" s="265"/>
      <c r="L56" s="265"/>
      <c r="M56" s="1"/>
      <c r="N56" s="1"/>
      <c r="O56" s="1"/>
    </row>
    <row r="57" spans="1:17" s="262" customFormat="1" ht="17.25" customHeight="1" x14ac:dyDescent="0.25">
      <c r="A57" s="298"/>
      <c r="B57" s="746"/>
      <c r="C57" s="747"/>
      <c r="D57" s="747"/>
      <c r="E57" s="747"/>
      <c r="F57" s="747"/>
      <c r="G57" s="748"/>
      <c r="H57" s="237"/>
      <c r="I57" s="265"/>
      <c r="J57" s="237"/>
      <c r="K57" s="265"/>
      <c r="L57" s="265"/>
      <c r="M57" s="1"/>
      <c r="N57" s="1"/>
      <c r="O57" s="1"/>
    </row>
    <row r="58" spans="1:17" s="262" customFormat="1" ht="12.95" customHeight="1" x14ac:dyDescent="0.25">
      <c r="A58" s="298"/>
      <c r="B58" s="722"/>
      <c r="C58" s="722"/>
      <c r="D58" s="722"/>
      <c r="E58" s="722"/>
      <c r="F58" s="722"/>
      <c r="G58" s="722"/>
      <c r="H58" s="265"/>
      <c r="I58" s="265"/>
      <c r="J58" s="265"/>
      <c r="K58" s="265"/>
      <c r="L58" s="265"/>
      <c r="M58" s="1"/>
      <c r="N58" s="1"/>
      <c r="O58" s="1"/>
    </row>
    <row r="59" spans="1:17" s="262" customFormat="1" ht="12.75" customHeight="1" x14ac:dyDescent="0.25">
      <c r="A59" s="298"/>
      <c r="B59" s="719" t="s">
        <v>882</v>
      </c>
      <c r="C59" s="720"/>
      <c r="D59" s="720"/>
      <c r="E59" s="720"/>
      <c r="F59" s="720"/>
      <c r="G59" s="721"/>
      <c r="H59" s="265"/>
      <c r="I59" s="265"/>
      <c r="J59" s="265"/>
      <c r="K59" s="265"/>
      <c r="L59" s="265"/>
      <c r="M59" s="1"/>
      <c r="N59" s="1"/>
      <c r="O59" s="1"/>
    </row>
    <row r="60" spans="1:17" s="262" customFormat="1" ht="108" customHeight="1" x14ac:dyDescent="0.25">
      <c r="A60" s="298"/>
      <c r="B60" s="723" t="s">
        <v>1028</v>
      </c>
      <c r="C60" s="724"/>
      <c r="D60" s="724"/>
      <c r="E60" s="724"/>
      <c r="F60" s="724"/>
      <c r="G60" s="725"/>
      <c r="H60" s="1"/>
      <c r="I60" s="1"/>
      <c r="J60" s="1"/>
      <c r="K60" s="1"/>
      <c r="L60" s="1"/>
      <c r="M60" s="1"/>
      <c r="N60" s="1"/>
      <c r="O60" s="1"/>
    </row>
    <row r="61" spans="1:17" s="262" customFormat="1" ht="12.95" customHeight="1" x14ac:dyDescent="0.25">
      <c r="A61" s="298"/>
      <c r="B61" s="722"/>
      <c r="C61" s="722"/>
      <c r="D61" s="726"/>
      <c r="E61" s="726"/>
      <c r="F61" s="726"/>
      <c r="G61" s="726"/>
      <c r="H61" s="265"/>
      <c r="I61" s="265"/>
      <c r="J61" s="265"/>
      <c r="K61" s="265"/>
      <c r="L61" s="265"/>
      <c r="M61" s="1"/>
      <c r="N61" s="1"/>
      <c r="O61" s="1"/>
    </row>
    <row r="62" spans="1:17" s="273" customFormat="1" ht="18" customHeight="1" x14ac:dyDescent="0.2">
      <c r="A62" s="299"/>
      <c r="B62" s="294" t="s">
        <v>863</v>
      </c>
      <c r="C62" s="294" t="s">
        <v>878</v>
      </c>
      <c r="D62" s="727" t="s">
        <v>864</v>
      </c>
      <c r="E62" s="749"/>
      <c r="F62" s="728"/>
      <c r="G62" s="29"/>
      <c r="H62" s="276"/>
      <c r="I62" s="708" t="s">
        <v>992</v>
      </c>
      <c r="J62" s="709"/>
      <c r="K62" s="709"/>
      <c r="L62" s="709"/>
      <c r="M62" s="709"/>
      <c r="N62" s="710"/>
      <c r="O62" s="260" t="s">
        <v>873</v>
      </c>
      <c r="P62" s="295" t="s">
        <v>349</v>
      </c>
    </row>
    <row r="63" spans="1:17" s="267" customFormat="1" ht="18" x14ac:dyDescent="0.2">
      <c r="A63" s="297"/>
      <c r="B63" s="379" t="s">
        <v>318</v>
      </c>
      <c r="C63" s="278"/>
      <c r="D63" s="711" t="s">
        <v>859</v>
      </c>
      <c r="E63" s="712"/>
      <c r="F63" s="713"/>
      <c r="G63" s="29"/>
      <c r="H63" s="279"/>
      <c r="I63" s="714"/>
      <c r="J63" s="715"/>
      <c r="K63" s="715"/>
      <c r="L63" s="715"/>
      <c r="M63" s="715"/>
      <c r="N63" s="716"/>
      <c r="O63" s="399"/>
      <c r="P63" s="385">
        <f t="shared" ref="P63:P64" si="4">O63*C63</f>
        <v>0</v>
      </c>
    </row>
    <row r="64" spans="1:17" s="267" customFormat="1" ht="18" x14ac:dyDescent="0.2">
      <c r="A64" s="297"/>
      <c r="B64" s="379" t="s">
        <v>318</v>
      </c>
      <c r="C64" s="278"/>
      <c r="D64" s="711" t="s">
        <v>852</v>
      </c>
      <c r="E64" s="712"/>
      <c r="F64" s="713"/>
      <c r="G64" s="29"/>
      <c r="H64" s="279"/>
      <c r="I64" s="714"/>
      <c r="J64" s="715"/>
      <c r="K64" s="715"/>
      <c r="L64" s="715"/>
      <c r="M64" s="715"/>
      <c r="N64" s="716"/>
      <c r="O64" s="399"/>
      <c r="P64" s="385">
        <f t="shared" si="4"/>
        <v>0</v>
      </c>
    </row>
    <row r="65" spans="1:17" s="262" customFormat="1" ht="18" x14ac:dyDescent="0.25">
      <c r="A65" s="298"/>
      <c r="B65" s="298"/>
      <c r="C65" s="298"/>
      <c r="D65" s="298"/>
      <c r="E65" s="298"/>
      <c r="F65" s="298"/>
      <c r="G65" s="298"/>
      <c r="H65" s="298"/>
      <c r="I65" s="298"/>
      <c r="J65" s="298"/>
      <c r="K65" s="298"/>
      <c r="L65" s="298"/>
      <c r="M65" s="298"/>
      <c r="N65" s="298"/>
      <c r="O65" s="66" t="s">
        <v>1048</v>
      </c>
      <c r="P65" s="385">
        <f>SUM(P63:P64)</f>
        <v>0</v>
      </c>
      <c r="Q65" s="298"/>
    </row>
    <row r="66" spans="1:17" s="267" customFormat="1" ht="12.95" customHeight="1" x14ac:dyDescent="0.2">
      <c r="A66" s="297"/>
      <c r="M66" s="21"/>
      <c r="N66" s="21"/>
      <c r="O66" s="21"/>
    </row>
    <row r="67" spans="1:17" s="262" customFormat="1" ht="18" x14ac:dyDescent="0.25">
      <c r="A67" s="298"/>
      <c r="B67" s="263" t="s">
        <v>1065</v>
      </c>
      <c r="E67" s="264"/>
      <c r="G67" s="265"/>
      <c r="H67" s="254"/>
      <c r="I67" s="266"/>
      <c r="J67" s="287"/>
      <c r="K67" s="287"/>
      <c r="L67" s="287"/>
      <c r="M67" s="1"/>
      <c r="N67" s="1"/>
      <c r="O67" s="1"/>
    </row>
    <row r="68" spans="1:17" s="262" customFormat="1" ht="30.75" customHeight="1" x14ac:dyDescent="0.25">
      <c r="A68" s="298"/>
      <c r="B68" s="731" t="s">
        <v>880</v>
      </c>
      <c r="C68" s="732"/>
      <c r="D68" s="732"/>
      <c r="E68" s="732"/>
      <c r="F68" s="732"/>
      <c r="G68" s="733"/>
      <c r="H68" s="254"/>
      <c r="I68" s="266"/>
      <c r="J68" s="287"/>
      <c r="K68" s="287"/>
      <c r="L68" s="287"/>
      <c r="M68" s="1"/>
      <c r="N68" s="1"/>
      <c r="O68" s="1"/>
    </row>
    <row r="69" spans="1:17" s="262" customFormat="1" ht="18" x14ac:dyDescent="0.25">
      <c r="A69" s="298"/>
      <c r="B69" s="740"/>
      <c r="C69" s="741"/>
      <c r="D69" s="741"/>
      <c r="E69" s="741"/>
      <c r="F69" s="741"/>
      <c r="G69" s="742"/>
      <c r="H69" s="268"/>
      <c r="I69" s="269"/>
      <c r="J69" s="270"/>
      <c r="K69" s="269"/>
      <c r="L69" s="265"/>
      <c r="M69" s="1"/>
      <c r="N69" s="1"/>
      <c r="O69" s="1"/>
    </row>
    <row r="70" spans="1:17" s="262" customFormat="1" ht="18" x14ac:dyDescent="0.25">
      <c r="A70" s="298"/>
      <c r="B70" s="743"/>
      <c r="C70" s="744"/>
      <c r="D70" s="744"/>
      <c r="E70" s="744"/>
      <c r="F70" s="744"/>
      <c r="G70" s="745"/>
      <c r="H70" s="237"/>
      <c r="I70" s="265"/>
      <c r="J70" s="237"/>
      <c r="K70" s="265"/>
      <c r="L70" s="265"/>
      <c r="M70" s="1"/>
      <c r="N70" s="1"/>
      <c r="O70" s="1"/>
    </row>
    <row r="71" spans="1:17" s="262" customFormat="1" ht="17.25" customHeight="1" x14ac:dyDescent="0.25">
      <c r="A71" s="298"/>
      <c r="B71" s="746"/>
      <c r="C71" s="747"/>
      <c r="D71" s="747"/>
      <c r="E71" s="747"/>
      <c r="F71" s="747"/>
      <c r="G71" s="748"/>
      <c r="H71" s="237"/>
      <c r="I71" s="265"/>
      <c r="J71" s="237"/>
      <c r="K71" s="265"/>
      <c r="L71" s="265"/>
      <c r="M71" s="1"/>
      <c r="N71" s="1"/>
      <c r="O71" s="1"/>
    </row>
    <row r="72" spans="1:17" s="262" customFormat="1" ht="12.95" customHeight="1" x14ac:dyDescent="0.25">
      <c r="A72" s="298"/>
      <c r="B72" s="722"/>
      <c r="C72" s="722"/>
      <c r="D72" s="722"/>
      <c r="E72" s="722"/>
      <c r="F72" s="722"/>
      <c r="G72" s="722"/>
      <c r="H72" s="265"/>
      <c r="I72" s="265"/>
      <c r="J72" s="265"/>
      <c r="K72" s="265"/>
      <c r="L72" s="265"/>
      <c r="M72" s="1"/>
      <c r="N72" s="1"/>
      <c r="O72" s="1"/>
    </row>
    <row r="73" spans="1:17" s="262" customFormat="1" ht="18" x14ac:dyDescent="0.25">
      <c r="A73" s="298"/>
      <c r="B73" s="719" t="s">
        <v>872</v>
      </c>
      <c r="C73" s="720"/>
      <c r="D73" s="720"/>
      <c r="E73" s="720"/>
      <c r="F73" s="720"/>
      <c r="G73" s="721"/>
      <c r="H73" s="265"/>
      <c r="I73" s="265"/>
      <c r="J73" s="265"/>
      <c r="K73" s="265"/>
      <c r="L73" s="265"/>
      <c r="M73" s="1"/>
      <c r="N73" s="1"/>
      <c r="O73" s="1"/>
    </row>
    <row r="74" spans="1:17" s="262" customFormat="1" ht="48.75" customHeight="1" x14ac:dyDescent="0.25">
      <c r="A74" s="298"/>
      <c r="B74" s="723" t="s">
        <v>1001</v>
      </c>
      <c r="C74" s="724"/>
      <c r="D74" s="724"/>
      <c r="E74" s="724"/>
      <c r="F74" s="724"/>
      <c r="G74" s="725"/>
      <c r="H74" s="1"/>
      <c r="I74" s="1"/>
      <c r="J74" s="1"/>
      <c r="K74" s="1"/>
      <c r="L74" s="1"/>
      <c r="M74" s="1"/>
      <c r="N74" s="1"/>
      <c r="O74" s="1"/>
    </row>
    <row r="75" spans="1:17" s="267" customFormat="1" ht="12.95" customHeight="1" x14ac:dyDescent="0.2">
      <c r="A75" s="297"/>
      <c r="M75" s="21"/>
      <c r="N75" s="21"/>
      <c r="O75" s="21"/>
    </row>
    <row r="76" spans="1:17" s="273" customFormat="1" ht="18" customHeight="1" x14ac:dyDescent="0.2">
      <c r="A76" s="299"/>
      <c r="B76" s="274" t="s">
        <v>863</v>
      </c>
      <c r="C76" s="274" t="s">
        <v>878</v>
      </c>
      <c r="D76" s="727" t="s">
        <v>864</v>
      </c>
      <c r="E76" s="728"/>
      <c r="F76" s="267"/>
      <c r="G76" s="267"/>
      <c r="I76" s="708" t="s">
        <v>992</v>
      </c>
      <c r="J76" s="709"/>
      <c r="K76" s="709"/>
      <c r="L76" s="709"/>
      <c r="M76" s="709"/>
      <c r="N76" s="710"/>
      <c r="O76" s="260" t="s">
        <v>879</v>
      </c>
      <c r="P76" s="295" t="s">
        <v>349</v>
      </c>
    </row>
    <row r="77" spans="1:17" s="267" customFormat="1" ht="18" x14ac:dyDescent="0.2">
      <c r="A77" s="297"/>
      <c r="B77" s="379" t="s">
        <v>114</v>
      </c>
      <c r="C77" s="278"/>
      <c r="D77" s="711" t="s">
        <v>859</v>
      </c>
      <c r="E77" s="713"/>
      <c r="I77" s="714"/>
      <c r="J77" s="715"/>
      <c r="K77" s="715"/>
      <c r="L77" s="715"/>
      <c r="M77" s="715"/>
      <c r="N77" s="716"/>
      <c r="O77" s="384">
        <f>INDEX($E$13:$E$25,MATCH($D77,$B$13:$B$25,0))</f>
        <v>0</v>
      </c>
      <c r="P77" s="385">
        <f>O77*C77</f>
        <v>0</v>
      </c>
    </row>
    <row r="78" spans="1:17" s="267" customFormat="1" ht="18" x14ac:dyDescent="0.2">
      <c r="A78" s="297"/>
      <c r="B78" s="379" t="s">
        <v>114</v>
      </c>
      <c r="C78" s="278"/>
      <c r="D78" s="711" t="s">
        <v>852</v>
      </c>
      <c r="E78" s="713"/>
      <c r="I78" s="714"/>
      <c r="J78" s="715"/>
      <c r="K78" s="715"/>
      <c r="L78" s="715"/>
      <c r="M78" s="715"/>
      <c r="N78" s="716"/>
      <c r="O78" s="384">
        <f>INDEX($E$13:$E$25,MATCH($D78,$B$13:$B$25,0))</f>
        <v>0</v>
      </c>
      <c r="P78" s="385">
        <f>O78*C78</f>
        <v>0</v>
      </c>
    </row>
    <row r="79" spans="1:17" s="267" customFormat="1" ht="18" x14ac:dyDescent="0.2">
      <c r="A79" s="297"/>
      <c r="B79" s="379" t="s">
        <v>114</v>
      </c>
      <c r="C79" s="278"/>
      <c r="D79" s="711" t="s">
        <v>1014</v>
      </c>
      <c r="E79" s="713"/>
      <c r="I79" s="714"/>
      <c r="J79" s="715"/>
      <c r="K79" s="715"/>
      <c r="L79" s="715"/>
      <c r="M79" s="715"/>
      <c r="N79" s="716"/>
      <c r="O79" s="384">
        <f>INDEX($E$13:$E$25,MATCH($D79,$B$13:$B$25,0))</f>
        <v>0</v>
      </c>
      <c r="P79" s="385">
        <f>O79*C79</f>
        <v>0</v>
      </c>
    </row>
    <row r="80" spans="1:17" s="267" customFormat="1" ht="18" customHeight="1" x14ac:dyDescent="0.2">
      <c r="A80" s="297"/>
      <c r="M80" s="21"/>
      <c r="N80" s="21"/>
      <c r="O80" s="66" t="s">
        <v>1048</v>
      </c>
      <c r="P80" s="385">
        <f>SUM(P77:P79)</f>
        <v>0</v>
      </c>
    </row>
    <row r="81" spans="1:16" s="273" customFormat="1" ht="39" customHeight="1" x14ac:dyDescent="0.2">
      <c r="A81" s="299"/>
      <c r="B81" s="731" t="s">
        <v>965</v>
      </c>
      <c r="C81" s="732"/>
      <c r="D81" s="732"/>
      <c r="E81" s="732"/>
      <c r="F81" s="732"/>
      <c r="G81" s="733"/>
      <c r="H81" s="280"/>
      <c r="I81" s="1"/>
      <c r="J81" s="280"/>
      <c r="K81" s="280"/>
      <c r="L81" s="285"/>
      <c r="M81" s="1"/>
      <c r="N81" s="1"/>
      <c r="O81" s="1"/>
      <c r="P81" s="285"/>
    </row>
    <row r="82" spans="1:16" s="262" customFormat="1" ht="18" x14ac:dyDescent="0.25">
      <c r="A82" s="298"/>
      <c r="B82" s="750"/>
      <c r="C82" s="751"/>
      <c r="D82" s="751"/>
      <c r="E82" s="751"/>
      <c r="F82" s="751"/>
      <c r="G82" s="752"/>
      <c r="H82" s="280"/>
      <c r="I82" s="280"/>
      <c r="J82" s="280"/>
      <c r="K82" s="280"/>
      <c r="L82" s="272"/>
      <c r="M82" s="1"/>
      <c r="N82" s="1"/>
      <c r="O82" s="1"/>
    </row>
    <row r="83" spans="1:16" s="262" customFormat="1" ht="18" x14ac:dyDescent="0.25">
      <c r="A83" s="298"/>
      <c r="B83" s="750"/>
      <c r="C83" s="751"/>
      <c r="D83" s="751"/>
      <c r="E83" s="751"/>
      <c r="F83" s="751"/>
      <c r="G83" s="752"/>
      <c r="H83" s="280"/>
      <c r="I83" s="280"/>
      <c r="J83" s="280"/>
      <c r="K83" s="280"/>
      <c r="L83" s="272"/>
      <c r="M83" s="1"/>
      <c r="N83" s="1"/>
      <c r="O83" s="1"/>
    </row>
    <row r="84" spans="1:16" s="262" customFormat="1" ht="18" x14ac:dyDescent="0.25">
      <c r="A84" s="298"/>
      <c r="B84" s="750"/>
      <c r="C84" s="751"/>
      <c r="D84" s="751"/>
      <c r="E84" s="751"/>
      <c r="F84" s="751"/>
      <c r="G84" s="752"/>
      <c r="H84" s="280"/>
      <c r="I84" s="280"/>
      <c r="J84" s="280"/>
      <c r="K84" s="280"/>
      <c r="L84" s="272"/>
      <c r="M84" s="1"/>
      <c r="N84" s="1"/>
      <c r="O84" s="1"/>
    </row>
    <row r="85" spans="1:16" s="262" customFormat="1" ht="18" x14ac:dyDescent="0.25">
      <c r="A85" s="298"/>
      <c r="B85" s="750"/>
      <c r="C85" s="751"/>
      <c r="D85" s="751"/>
      <c r="E85" s="751"/>
      <c r="F85" s="751"/>
      <c r="G85" s="752"/>
      <c r="H85" s="280"/>
      <c r="I85" s="280"/>
      <c r="J85" s="280"/>
      <c r="K85" s="280"/>
      <c r="M85" s="1"/>
      <c r="N85" s="1"/>
      <c r="O85" s="1"/>
    </row>
    <row r="86" spans="1:16" s="262" customFormat="1" ht="18" x14ac:dyDescent="0.25">
      <c r="A86" s="298"/>
      <c r="B86" s="750"/>
      <c r="C86" s="751"/>
      <c r="D86" s="751"/>
      <c r="E86" s="751"/>
      <c r="F86" s="751"/>
      <c r="G86" s="752"/>
      <c r="H86" s="280"/>
      <c r="I86" s="280"/>
      <c r="J86" s="280"/>
      <c r="K86" s="280"/>
      <c r="M86" s="1"/>
      <c r="N86" s="1"/>
      <c r="O86" s="1"/>
    </row>
    <row r="87" spans="1:16" s="262" customFormat="1" ht="18" x14ac:dyDescent="0.25">
      <c r="A87" s="298"/>
      <c r="B87" s="750"/>
      <c r="C87" s="751"/>
      <c r="D87" s="751"/>
      <c r="E87" s="751"/>
      <c r="F87" s="751"/>
      <c r="G87" s="752"/>
      <c r="H87" s="280"/>
      <c r="I87" s="280"/>
      <c r="J87" s="280"/>
      <c r="K87" s="280"/>
      <c r="M87" s="1"/>
      <c r="N87" s="1"/>
      <c r="O87" s="1"/>
    </row>
    <row r="88" spans="1:16" s="262" customFormat="1" ht="38.25" customHeight="1" x14ac:dyDescent="0.25">
      <c r="A88" s="298"/>
      <c r="B88" s="266"/>
      <c r="C88" s="1"/>
      <c r="D88" s="1"/>
      <c r="E88" s="259"/>
      <c r="F88" s="1"/>
      <c r="G88" s="29"/>
      <c r="H88" s="1"/>
      <c r="I88" s="1"/>
      <c r="J88" s="1"/>
      <c r="K88" s="1"/>
      <c r="L88" s="1"/>
      <c r="M88" s="1"/>
      <c r="N88" s="1"/>
      <c r="O88" s="1"/>
      <c r="P88" s="1"/>
    </row>
    <row r="89" spans="1:16" s="262" customFormat="1" ht="12.75" customHeight="1" x14ac:dyDescent="0.25">
      <c r="A89" s="298"/>
      <c r="B89" s="263" t="s">
        <v>1064</v>
      </c>
      <c r="E89" s="264"/>
      <c r="G89" s="265"/>
      <c r="H89" s="242"/>
      <c r="I89" s="266"/>
      <c r="J89" s="287"/>
      <c r="K89" s="287"/>
      <c r="L89" s="287"/>
      <c r="M89" s="1"/>
      <c r="N89" s="1"/>
      <c r="O89" s="1"/>
    </row>
    <row r="90" spans="1:16" s="262" customFormat="1" ht="27.75" customHeight="1" x14ac:dyDescent="0.25">
      <c r="A90" s="298"/>
      <c r="B90" s="731" t="s">
        <v>876</v>
      </c>
      <c r="C90" s="732"/>
      <c r="D90" s="732"/>
      <c r="E90" s="732"/>
      <c r="F90" s="732"/>
      <c r="G90" s="733"/>
      <c r="H90" s="254"/>
      <c r="I90" s="266"/>
      <c r="J90" s="287"/>
      <c r="K90" s="287"/>
      <c r="L90" s="287"/>
      <c r="M90" s="1"/>
      <c r="N90" s="1"/>
      <c r="O90" s="1"/>
    </row>
    <row r="91" spans="1:16" s="262" customFormat="1" ht="12.75" customHeight="1" x14ac:dyDescent="0.25">
      <c r="A91" s="298"/>
      <c r="B91" s="740"/>
      <c r="C91" s="741"/>
      <c r="D91" s="741"/>
      <c r="E91" s="741"/>
      <c r="F91" s="741"/>
      <c r="G91" s="742"/>
      <c r="H91" s="268"/>
      <c r="I91" s="269"/>
      <c r="J91" s="270"/>
      <c r="K91" s="269"/>
      <c r="L91" s="265"/>
      <c r="M91" s="1"/>
      <c r="N91" s="1"/>
      <c r="O91" s="1"/>
    </row>
    <row r="92" spans="1:16" s="262" customFormat="1" ht="12.75" customHeight="1" x14ac:dyDescent="0.25">
      <c r="A92" s="298"/>
      <c r="B92" s="743"/>
      <c r="C92" s="744"/>
      <c r="D92" s="744"/>
      <c r="E92" s="744"/>
      <c r="F92" s="744"/>
      <c r="G92" s="745"/>
      <c r="H92" s="237"/>
      <c r="I92" s="265"/>
      <c r="J92" s="237"/>
      <c r="K92" s="265"/>
      <c r="L92" s="265"/>
      <c r="M92" s="1"/>
      <c r="N92" s="1"/>
      <c r="O92" s="1"/>
    </row>
    <row r="93" spans="1:16" s="262" customFormat="1" ht="17.25" customHeight="1" x14ac:dyDescent="0.25">
      <c r="A93" s="298"/>
      <c r="B93" s="746"/>
      <c r="C93" s="747"/>
      <c r="D93" s="747"/>
      <c r="E93" s="747"/>
      <c r="F93" s="747"/>
      <c r="G93" s="748"/>
      <c r="H93" s="237"/>
      <c r="I93" s="265"/>
      <c r="J93" s="237"/>
      <c r="K93" s="265"/>
      <c r="L93" s="265"/>
      <c r="M93" s="1"/>
      <c r="N93" s="1"/>
      <c r="O93" s="1"/>
    </row>
    <row r="94" spans="1:16" s="262" customFormat="1" ht="12.95" customHeight="1" x14ac:dyDescent="0.25">
      <c r="A94" s="298"/>
      <c r="B94" s="722"/>
      <c r="C94" s="722"/>
      <c r="D94" s="722"/>
      <c r="E94" s="722"/>
      <c r="F94" s="722"/>
      <c r="G94" s="722"/>
      <c r="H94" s="265"/>
      <c r="I94" s="265"/>
      <c r="J94" s="265"/>
      <c r="K94" s="265"/>
      <c r="L94" s="265"/>
      <c r="M94" s="1"/>
      <c r="N94" s="1"/>
      <c r="O94" s="1"/>
    </row>
    <row r="95" spans="1:16" s="262" customFormat="1" ht="18" x14ac:dyDescent="0.25">
      <c r="A95" s="298"/>
      <c r="B95" s="719" t="s">
        <v>872</v>
      </c>
      <c r="C95" s="720"/>
      <c r="D95" s="720"/>
      <c r="E95" s="720"/>
      <c r="F95" s="720"/>
      <c r="G95" s="721"/>
      <c r="H95" s="265"/>
      <c r="I95" s="265"/>
      <c r="J95" s="265"/>
      <c r="K95" s="265"/>
      <c r="L95" s="265"/>
      <c r="M95" s="1"/>
      <c r="N95" s="1"/>
      <c r="O95" s="1"/>
    </row>
    <row r="96" spans="1:16" s="262" customFormat="1" ht="73.5" customHeight="1" x14ac:dyDescent="0.25">
      <c r="A96" s="298"/>
      <c r="B96" s="723" t="s">
        <v>981</v>
      </c>
      <c r="C96" s="724"/>
      <c r="D96" s="724"/>
      <c r="E96" s="724"/>
      <c r="F96" s="724"/>
      <c r="G96" s="725"/>
      <c r="H96" s="1"/>
      <c r="I96" s="1"/>
      <c r="J96" s="1"/>
      <c r="K96" s="1"/>
      <c r="L96" s="1"/>
      <c r="M96" s="1"/>
      <c r="N96" s="1"/>
      <c r="O96" s="1"/>
    </row>
    <row r="97" spans="1:16" s="262" customFormat="1" ht="12.95" customHeight="1" x14ac:dyDescent="0.25">
      <c r="A97" s="298"/>
      <c r="M97" s="1"/>
      <c r="N97" s="1"/>
      <c r="O97" s="1"/>
    </row>
    <row r="98" spans="1:16" s="273" customFormat="1" ht="18" customHeight="1" x14ac:dyDescent="0.2">
      <c r="A98" s="299"/>
      <c r="B98" s="274" t="s">
        <v>863</v>
      </c>
      <c r="C98" s="274" t="s">
        <v>878</v>
      </c>
      <c r="D98" s="727" t="s">
        <v>864</v>
      </c>
      <c r="E98" s="728"/>
      <c r="F98" s="262"/>
      <c r="G98" s="262"/>
      <c r="I98" s="708" t="s">
        <v>992</v>
      </c>
      <c r="J98" s="709"/>
      <c r="K98" s="709"/>
      <c r="L98" s="709"/>
      <c r="M98" s="709"/>
      <c r="N98" s="710"/>
      <c r="O98" s="260" t="s">
        <v>879</v>
      </c>
      <c r="P98" s="295" t="s">
        <v>349</v>
      </c>
    </row>
    <row r="99" spans="1:16" s="262" customFormat="1" ht="18" x14ac:dyDescent="0.25">
      <c r="A99" s="298"/>
      <c r="B99" s="379" t="s">
        <v>114</v>
      </c>
      <c r="C99" s="278"/>
      <c r="D99" s="711" t="s">
        <v>859</v>
      </c>
      <c r="E99" s="713"/>
      <c r="I99" s="714"/>
      <c r="J99" s="715"/>
      <c r="K99" s="715"/>
      <c r="L99" s="715"/>
      <c r="M99" s="715"/>
      <c r="N99" s="716"/>
      <c r="O99" s="384">
        <f>INDEX($E$13:$E$25,MATCH($D99,$B$13:$B$25,0))</f>
        <v>0</v>
      </c>
      <c r="P99" s="385">
        <f>O99*C99</f>
        <v>0</v>
      </c>
    </row>
    <row r="100" spans="1:16" s="262" customFormat="1" ht="18" x14ac:dyDescent="0.25">
      <c r="A100" s="298"/>
      <c r="B100" s="379" t="s">
        <v>114</v>
      </c>
      <c r="C100" s="278"/>
      <c r="D100" s="711" t="s">
        <v>950</v>
      </c>
      <c r="E100" s="713"/>
      <c r="I100" s="714"/>
      <c r="J100" s="715"/>
      <c r="K100" s="715"/>
      <c r="L100" s="715"/>
      <c r="M100" s="715"/>
      <c r="N100" s="716"/>
      <c r="O100" s="384">
        <f>INDEX($E$13:$E$25,MATCH($D100,$B$13:$B$25,0))</f>
        <v>0</v>
      </c>
      <c r="P100" s="385">
        <f>O100*C100</f>
        <v>0</v>
      </c>
    </row>
    <row r="101" spans="1:16" s="262" customFormat="1" ht="18" customHeight="1" x14ac:dyDescent="0.25">
      <c r="A101" s="298"/>
      <c r="O101" s="66" t="s">
        <v>1048</v>
      </c>
      <c r="P101" s="385">
        <f>SUM(P99:P100)</f>
        <v>0</v>
      </c>
    </row>
    <row r="102" spans="1:16" s="273" customFormat="1" ht="29.25" customHeight="1" x14ac:dyDescent="0.2">
      <c r="A102" s="299"/>
      <c r="B102" s="753" t="s">
        <v>964</v>
      </c>
      <c r="C102" s="754"/>
      <c r="D102" s="754"/>
      <c r="E102" s="754"/>
      <c r="F102" s="754"/>
      <c r="G102" s="755"/>
      <c r="H102" s="280"/>
      <c r="I102" s="1"/>
      <c r="J102" s="280"/>
      <c r="K102" s="280"/>
      <c r="L102" s="285"/>
      <c r="M102" s="1"/>
      <c r="N102" s="1"/>
      <c r="O102" s="1"/>
      <c r="P102" s="285"/>
    </row>
    <row r="103" spans="1:16" s="262" customFormat="1" ht="18" x14ac:dyDescent="0.25">
      <c r="A103" s="298"/>
      <c r="B103" s="750"/>
      <c r="C103" s="751"/>
      <c r="D103" s="751"/>
      <c r="E103" s="751"/>
      <c r="F103" s="751"/>
      <c r="G103" s="752"/>
      <c r="H103" s="280"/>
      <c r="I103" s="280"/>
      <c r="J103" s="280"/>
      <c r="K103" s="280"/>
      <c r="L103" s="272"/>
      <c r="M103" s="1"/>
      <c r="N103" s="1"/>
      <c r="O103" s="1"/>
    </row>
    <row r="104" spans="1:16" s="262" customFormat="1" ht="18" x14ac:dyDescent="0.25">
      <c r="A104" s="298"/>
      <c r="B104" s="750"/>
      <c r="C104" s="751"/>
      <c r="D104" s="751"/>
      <c r="E104" s="751"/>
      <c r="F104" s="751"/>
      <c r="G104" s="752"/>
      <c r="H104" s="280"/>
      <c r="I104" s="280"/>
      <c r="J104" s="280"/>
      <c r="K104" s="280"/>
      <c r="L104" s="272"/>
      <c r="M104" s="1"/>
      <c r="N104" s="1"/>
      <c r="O104" s="1"/>
    </row>
    <row r="105" spans="1:16" s="262" customFormat="1" ht="18" x14ac:dyDescent="0.25">
      <c r="A105" s="298"/>
      <c r="B105" s="750"/>
      <c r="C105" s="751"/>
      <c r="D105" s="751"/>
      <c r="E105" s="751"/>
      <c r="F105" s="751"/>
      <c r="G105" s="752"/>
      <c r="H105" s="280"/>
      <c r="I105" s="280"/>
      <c r="J105" s="280"/>
      <c r="K105" s="280"/>
      <c r="L105" s="272"/>
      <c r="M105" s="1"/>
      <c r="N105" s="1"/>
      <c r="O105" s="1"/>
    </row>
    <row r="106" spans="1:16" s="262" customFormat="1" ht="18" x14ac:dyDescent="0.25">
      <c r="A106" s="298"/>
      <c r="B106" s="750"/>
      <c r="C106" s="751"/>
      <c r="D106" s="751"/>
      <c r="E106" s="751"/>
      <c r="F106" s="751"/>
      <c r="G106" s="752"/>
      <c r="H106" s="280"/>
      <c r="I106" s="280"/>
      <c r="J106" s="280"/>
      <c r="K106" s="280"/>
      <c r="M106" s="1"/>
      <c r="N106" s="1"/>
      <c r="O106" s="1"/>
    </row>
    <row r="107" spans="1:16" s="262" customFormat="1" ht="18" x14ac:dyDescent="0.25">
      <c r="A107" s="298"/>
      <c r="B107" s="750"/>
      <c r="C107" s="751"/>
      <c r="D107" s="751"/>
      <c r="E107" s="751"/>
      <c r="F107" s="751"/>
      <c r="G107" s="752"/>
      <c r="H107" s="280"/>
      <c r="I107" s="280"/>
      <c r="J107" s="280"/>
      <c r="K107" s="280"/>
      <c r="M107" s="1"/>
      <c r="N107" s="1"/>
      <c r="O107" s="1"/>
    </row>
    <row r="108" spans="1:16" s="262" customFormat="1" ht="18" x14ac:dyDescent="0.25">
      <c r="A108" s="298"/>
      <c r="B108" s="750"/>
      <c r="C108" s="751"/>
      <c r="D108" s="751"/>
      <c r="E108" s="751"/>
      <c r="F108" s="751"/>
      <c r="G108" s="752"/>
      <c r="H108" s="280"/>
      <c r="I108" s="280"/>
      <c r="J108" s="280"/>
      <c r="K108" s="280"/>
      <c r="M108" s="1"/>
      <c r="N108" s="1"/>
      <c r="O108" s="1"/>
    </row>
    <row r="109" spans="1:16" s="262" customFormat="1" ht="27" customHeight="1" x14ac:dyDescent="0.25">
      <c r="A109" s="298"/>
      <c r="B109" s="726"/>
      <c r="C109" s="726"/>
      <c r="D109" s="726"/>
      <c r="E109" s="726"/>
      <c r="F109" s="726"/>
      <c r="G109" s="726"/>
      <c r="H109" s="265"/>
      <c r="I109" s="265"/>
      <c r="J109" s="265"/>
      <c r="K109" s="265"/>
      <c r="L109" s="265"/>
      <c r="M109" s="265"/>
      <c r="N109" s="265"/>
      <c r="O109" s="265"/>
      <c r="P109" s="265"/>
    </row>
    <row r="110" spans="1:16" s="262" customFormat="1" ht="24.95" customHeight="1" x14ac:dyDescent="0.25">
      <c r="A110" s="298"/>
      <c r="B110" s="340" t="s">
        <v>1066</v>
      </c>
      <c r="C110" s="1"/>
      <c r="D110" s="1"/>
      <c r="E110" s="259"/>
      <c r="F110" s="1"/>
      <c r="G110" s="29"/>
      <c r="H110" s="1"/>
      <c r="I110" s="1"/>
      <c r="J110" s="1"/>
      <c r="K110" s="287"/>
      <c r="L110" s="1"/>
      <c r="M110" s="1"/>
      <c r="N110" s="1"/>
      <c r="O110" s="1"/>
    </row>
    <row r="111" spans="1:16" s="262" customFormat="1" ht="27" customHeight="1" x14ac:dyDescent="0.25">
      <c r="A111" s="298"/>
      <c r="B111" s="731" t="s">
        <v>880</v>
      </c>
      <c r="C111" s="732"/>
      <c r="D111" s="732"/>
      <c r="E111" s="732"/>
      <c r="F111" s="732"/>
      <c r="G111" s="733"/>
      <c r="H111" s="254"/>
      <c r="I111" s="266"/>
      <c r="J111" s="287"/>
      <c r="K111" s="287"/>
      <c r="L111" s="287"/>
      <c r="M111" s="1"/>
      <c r="N111" s="1"/>
      <c r="O111" s="1"/>
    </row>
    <row r="112" spans="1:16" s="262" customFormat="1" ht="12.75" customHeight="1" x14ac:dyDescent="0.25">
      <c r="A112" s="298"/>
      <c r="B112" s="740"/>
      <c r="C112" s="741"/>
      <c r="D112" s="741"/>
      <c r="E112" s="741"/>
      <c r="F112" s="741"/>
      <c r="G112" s="742"/>
      <c r="H112" s="268"/>
      <c r="I112" s="269"/>
      <c r="J112" s="270"/>
      <c r="K112" s="269"/>
      <c r="L112" s="265"/>
      <c r="M112" s="1"/>
      <c r="N112" s="1"/>
      <c r="O112" s="1"/>
    </row>
    <row r="113" spans="1:16" s="262" customFormat="1" ht="12.75" customHeight="1" x14ac:dyDescent="0.25">
      <c r="A113" s="298"/>
      <c r="B113" s="743"/>
      <c r="C113" s="744"/>
      <c r="D113" s="744"/>
      <c r="E113" s="744"/>
      <c r="F113" s="744"/>
      <c r="G113" s="745"/>
      <c r="H113" s="237"/>
      <c r="I113" s="265"/>
      <c r="J113" s="237"/>
      <c r="K113" s="265"/>
      <c r="L113" s="265"/>
      <c r="M113" s="1"/>
      <c r="N113" s="1"/>
      <c r="O113" s="1"/>
    </row>
    <row r="114" spans="1:16" s="262" customFormat="1" ht="17.25" customHeight="1" x14ac:dyDescent="0.25">
      <c r="A114" s="298"/>
      <c r="B114" s="746"/>
      <c r="C114" s="747"/>
      <c r="D114" s="747"/>
      <c r="E114" s="747"/>
      <c r="F114" s="747"/>
      <c r="G114" s="748"/>
      <c r="H114" s="237"/>
      <c r="I114" s="265"/>
      <c r="J114" s="237"/>
      <c r="K114" s="265"/>
      <c r="L114" s="265"/>
      <c r="M114" s="1"/>
      <c r="N114" s="1"/>
      <c r="O114" s="1"/>
    </row>
    <row r="115" spans="1:16" s="262" customFormat="1" ht="12.75" customHeight="1" x14ac:dyDescent="0.25">
      <c r="A115" s="298"/>
      <c r="B115" s="722"/>
      <c r="C115" s="722"/>
      <c r="D115" s="722"/>
      <c r="E115" s="722"/>
      <c r="F115" s="722"/>
      <c r="G115" s="722"/>
      <c r="H115" s="265"/>
      <c r="I115" s="265"/>
      <c r="J115" s="265"/>
      <c r="K115" s="265"/>
      <c r="L115" s="265"/>
      <c r="M115" s="1"/>
      <c r="N115" s="1"/>
      <c r="O115" s="1"/>
    </row>
    <row r="116" spans="1:16" s="262" customFormat="1" ht="12.75" customHeight="1" x14ac:dyDescent="0.25">
      <c r="A116" s="298"/>
      <c r="B116" s="719" t="s">
        <v>872</v>
      </c>
      <c r="C116" s="720"/>
      <c r="D116" s="720"/>
      <c r="E116" s="720"/>
      <c r="F116" s="720"/>
      <c r="G116" s="721"/>
      <c r="H116" s="265"/>
      <c r="I116" s="265"/>
      <c r="J116" s="265"/>
      <c r="K116" s="265"/>
      <c r="L116" s="265"/>
      <c r="M116" s="1"/>
      <c r="N116" s="1"/>
      <c r="O116" s="1"/>
    </row>
    <row r="117" spans="1:16" s="262" customFormat="1" ht="71.25" customHeight="1" x14ac:dyDescent="0.25">
      <c r="A117" s="298"/>
      <c r="B117" s="758" t="s">
        <v>1016</v>
      </c>
      <c r="C117" s="759"/>
      <c r="D117" s="759"/>
      <c r="E117" s="759"/>
      <c r="F117" s="759"/>
      <c r="G117" s="760"/>
      <c r="H117" s="1"/>
      <c r="I117" s="1"/>
      <c r="J117" s="1"/>
      <c r="K117" s="287"/>
      <c r="L117" s="1"/>
      <c r="M117" s="1"/>
      <c r="N117" s="1"/>
      <c r="O117" s="1"/>
    </row>
    <row r="118" spans="1:16" s="262" customFormat="1" ht="12.95" customHeight="1" x14ac:dyDescent="0.25">
      <c r="A118" s="298"/>
      <c r="B118" s="354"/>
      <c r="C118" s="354"/>
      <c r="D118" s="354"/>
      <c r="E118" s="354"/>
      <c r="F118" s="285"/>
      <c r="G118" s="285"/>
      <c r="H118" s="265"/>
      <c r="I118" s="265"/>
      <c r="J118" s="265"/>
      <c r="K118" s="265"/>
      <c r="L118" s="265"/>
      <c r="M118" s="1"/>
      <c r="N118" s="1"/>
      <c r="O118" s="1"/>
    </row>
    <row r="119" spans="1:16" s="262" customFormat="1" ht="18" customHeight="1" x14ac:dyDescent="0.25">
      <c r="A119" s="298"/>
      <c r="B119" s="274" t="s">
        <v>863</v>
      </c>
      <c r="C119" s="274" t="s">
        <v>878</v>
      </c>
      <c r="D119" s="727" t="s">
        <v>864</v>
      </c>
      <c r="E119" s="728"/>
      <c r="F119" s="353"/>
      <c r="G119" s="353"/>
      <c r="H119" s="1"/>
      <c r="I119" s="708" t="s">
        <v>992</v>
      </c>
      <c r="J119" s="709"/>
      <c r="K119" s="709"/>
      <c r="L119" s="709"/>
      <c r="M119" s="709"/>
      <c r="N119" s="710"/>
      <c r="O119" s="260" t="s">
        <v>879</v>
      </c>
      <c r="P119" s="295" t="s">
        <v>349</v>
      </c>
    </row>
    <row r="120" spans="1:16" s="262" customFormat="1" ht="18" customHeight="1" x14ac:dyDescent="0.25">
      <c r="A120" s="298"/>
      <c r="B120" s="379" t="s">
        <v>114</v>
      </c>
      <c r="C120" s="278"/>
      <c r="D120" s="711" t="s">
        <v>850</v>
      </c>
      <c r="E120" s="713"/>
      <c r="F120" s="353"/>
      <c r="G120" s="353"/>
      <c r="H120" s="1"/>
      <c r="I120" s="714"/>
      <c r="J120" s="715"/>
      <c r="K120" s="715"/>
      <c r="L120" s="715"/>
      <c r="M120" s="715"/>
      <c r="N120" s="716"/>
      <c r="O120" s="384">
        <f t="shared" ref="O120:O125" si="5">INDEX($E$13:$E$25,MATCH($D120,$B$13:$B$25,0))</f>
        <v>0</v>
      </c>
      <c r="P120" s="385">
        <f t="shared" ref="P120:P125" si="6">O120*C120</f>
        <v>0</v>
      </c>
    </row>
    <row r="121" spans="1:16" s="262" customFormat="1" ht="18" customHeight="1" x14ac:dyDescent="0.25">
      <c r="A121" s="298"/>
      <c r="B121" s="379" t="s">
        <v>114</v>
      </c>
      <c r="C121" s="278"/>
      <c r="D121" s="711" t="s">
        <v>852</v>
      </c>
      <c r="E121" s="713"/>
      <c r="F121" s="353"/>
      <c r="G121" s="353"/>
      <c r="H121" s="1"/>
      <c r="I121" s="714"/>
      <c r="J121" s="715"/>
      <c r="K121" s="715"/>
      <c r="L121" s="715"/>
      <c r="M121" s="715"/>
      <c r="N121" s="716"/>
      <c r="O121" s="384">
        <f t="shared" si="5"/>
        <v>0</v>
      </c>
      <c r="P121" s="385">
        <f t="shared" si="6"/>
        <v>0</v>
      </c>
    </row>
    <row r="122" spans="1:16" s="262" customFormat="1" ht="18" customHeight="1" x14ac:dyDescent="0.25">
      <c r="A122" s="298"/>
      <c r="B122" s="379" t="s">
        <v>114</v>
      </c>
      <c r="C122" s="278"/>
      <c r="D122" s="711" t="s">
        <v>854</v>
      </c>
      <c r="E122" s="713"/>
      <c r="F122" s="353"/>
      <c r="G122" s="353"/>
      <c r="H122" s="1"/>
      <c r="I122" s="714"/>
      <c r="J122" s="715"/>
      <c r="K122" s="715"/>
      <c r="L122" s="715"/>
      <c r="M122" s="715"/>
      <c r="N122" s="716"/>
      <c r="O122" s="384">
        <f t="shared" si="5"/>
        <v>0</v>
      </c>
      <c r="P122" s="385">
        <f t="shared" si="6"/>
        <v>0</v>
      </c>
    </row>
    <row r="123" spans="1:16" s="262" customFormat="1" ht="18" customHeight="1" x14ac:dyDescent="0.25">
      <c r="A123" s="298"/>
      <c r="B123" s="379" t="s">
        <v>114</v>
      </c>
      <c r="C123" s="278"/>
      <c r="D123" s="711" t="s">
        <v>855</v>
      </c>
      <c r="E123" s="713"/>
      <c r="F123" s="353"/>
      <c r="G123" s="353"/>
      <c r="H123" s="1"/>
      <c r="I123" s="714"/>
      <c r="J123" s="715"/>
      <c r="K123" s="715"/>
      <c r="L123" s="715"/>
      <c r="M123" s="715"/>
      <c r="N123" s="716"/>
      <c r="O123" s="384">
        <f t="shared" si="5"/>
        <v>0</v>
      </c>
      <c r="P123" s="385">
        <f t="shared" si="6"/>
        <v>0</v>
      </c>
    </row>
    <row r="124" spans="1:16" s="262" customFormat="1" ht="18" customHeight="1" x14ac:dyDescent="0.25">
      <c r="A124" s="298"/>
      <c r="B124" s="379" t="s">
        <v>114</v>
      </c>
      <c r="C124" s="278"/>
      <c r="D124" s="711" t="s">
        <v>1014</v>
      </c>
      <c r="E124" s="713"/>
      <c r="F124" s="353"/>
      <c r="G124" s="353"/>
      <c r="H124" s="1"/>
      <c r="I124" s="714"/>
      <c r="J124" s="715"/>
      <c r="K124" s="715"/>
      <c r="L124" s="715"/>
      <c r="M124" s="715"/>
      <c r="N124" s="716"/>
      <c r="O124" s="384">
        <f t="shared" si="5"/>
        <v>0</v>
      </c>
      <c r="P124" s="385">
        <f t="shared" si="6"/>
        <v>0</v>
      </c>
    </row>
    <row r="125" spans="1:16" s="262" customFormat="1" ht="18" customHeight="1" x14ac:dyDescent="0.25">
      <c r="A125" s="298"/>
      <c r="B125" s="379" t="s">
        <v>114</v>
      </c>
      <c r="C125" s="278"/>
      <c r="D125" s="711" t="s">
        <v>859</v>
      </c>
      <c r="E125" s="713"/>
      <c r="F125" s="353"/>
      <c r="G125" s="353"/>
      <c r="H125" s="1"/>
      <c r="I125" s="714"/>
      <c r="J125" s="715"/>
      <c r="K125" s="715"/>
      <c r="L125" s="715"/>
      <c r="M125" s="715"/>
      <c r="N125" s="716"/>
      <c r="O125" s="384">
        <f t="shared" si="5"/>
        <v>0</v>
      </c>
      <c r="P125" s="385">
        <f t="shared" si="6"/>
        <v>0</v>
      </c>
    </row>
    <row r="126" spans="1:16" s="262" customFormat="1" ht="18" customHeight="1" x14ac:dyDescent="0.2">
      <c r="A126" s="353"/>
      <c r="B126" s="353"/>
      <c r="C126" s="353"/>
      <c r="D126" s="353"/>
      <c r="E126" s="353"/>
      <c r="F126" s="353"/>
      <c r="G126" s="353"/>
      <c r="H126" s="1"/>
      <c r="I126" s="1"/>
      <c r="J126" s="1"/>
      <c r="K126" s="287"/>
      <c r="L126" s="1"/>
      <c r="M126" s="1"/>
      <c r="N126" s="1"/>
      <c r="O126" s="66" t="s">
        <v>1048</v>
      </c>
      <c r="P126" s="385">
        <f>SUM(P119:P125)</f>
        <v>0</v>
      </c>
    </row>
    <row r="127" spans="1:16" s="267" customFormat="1" ht="20.25" customHeight="1" x14ac:dyDescent="0.2">
      <c r="A127" s="297"/>
      <c r="B127" s="311" t="s">
        <v>1067</v>
      </c>
      <c r="E127" s="288"/>
      <c r="H127" s="242"/>
      <c r="I127" s="289"/>
      <c r="J127" s="290"/>
      <c r="K127" s="290"/>
      <c r="L127" s="290"/>
      <c r="M127" s="21"/>
      <c r="N127" s="21"/>
      <c r="O127" s="21"/>
    </row>
    <row r="128" spans="1:16" s="262" customFormat="1" ht="27" customHeight="1" x14ac:dyDescent="0.25">
      <c r="A128" s="298"/>
      <c r="B128" s="731" t="s">
        <v>880</v>
      </c>
      <c r="C128" s="732"/>
      <c r="D128" s="732"/>
      <c r="E128" s="732"/>
      <c r="F128" s="732"/>
      <c r="G128" s="733"/>
      <c r="H128" s="254"/>
      <c r="I128" s="266"/>
      <c r="J128" s="287"/>
      <c r="K128" s="287"/>
      <c r="L128" s="287"/>
      <c r="M128" s="1"/>
      <c r="N128" s="1"/>
      <c r="O128" s="1"/>
    </row>
    <row r="129" spans="1:16" s="262" customFormat="1" ht="12.75" customHeight="1" x14ac:dyDescent="0.25">
      <c r="A129" s="298"/>
      <c r="B129" s="740"/>
      <c r="C129" s="741"/>
      <c r="D129" s="741"/>
      <c r="E129" s="741"/>
      <c r="F129" s="741"/>
      <c r="G129" s="742"/>
      <c r="H129" s="268"/>
      <c r="I129" s="269"/>
      <c r="J129" s="270"/>
      <c r="K129" s="269"/>
      <c r="L129" s="265"/>
      <c r="M129" s="1"/>
      <c r="N129" s="1"/>
      <c r="O129" s="1"/>
    </row>
    <row r="130" spans="1:16" s="262" customFormat="1" ht="12.75" customHeight="1" x14ac:dyDescent="0.25">
      <c r="A130" s="298"/>
      <c r="B130" s="743"/>
      <c r="C130" s="744"/>
      <c r="D130" s="744"/>
      <c r="E130" s="744"/>
      <c r="F130" s="744"/>
      <c r="G130" s="745"/>
      <c r="H130" s="237"/>
      <c r="I130" s="265"/>
      <c r="J130" s="237"/>
      <c r="K130" s="265"/>
      <c r="L130" s="265"/>
      <c r="M130" s="1"/>
      <c r="N130" s="1"/>
      <c r="O130" s="1"/>
    </row>
    <row r="131" spans="1:16" s="262" customFormat="1" ht="17.25" customHeight="1" x14ac:dyDescent="0.25">
      <c r="A131" s="298"/>
      <c r="B131" s="746"/>
      <c r="C131" s="747"/>
      <c r="D131" s="747"/>
      <c r="E131" s="747"/>
      <c r="F131" s="747"/>
      <c r="G131" s="748"/>
      <c r="H131" s="237"/>
      <c r="I131" s="265"/>
      <c r="J131" s="237"/>
      <c r="K131" s="265"/>
      <c r="L131" s="265"/>
      <c r="M131" s="1"/>
      <c r="N131" s="1"/>
      <c r="O131" s="1"/>
    </row>
    <row r="132" spans="1:16" s="262" customFormat="1" ht="12.75" customHeight="1" x14ac:dyDescent="0.25">
      <c r="A132" s="298"/>
      <c r="B132" s="722"/>
      <c r="C132" s="722"/>
      <c r="D132" s="722"/>
      <c r="E132" s="722"/>
      <c r="F132" s="722"/>
      <c r="G132" s="722"/>
      <c r="H132" s="265"/>
      <c r="I132" s="265"/>
      <c r="J132" s="265"/>
      <c r="K132" s="265"/>
      <c r="L132" s="265"/>
      <c r="M132" s="1"/>
      <c r="N132" s="1"/>
      <c r="O132" s="1"/>
    </row>
    <row r="133" spans="1:16" s="262" customFormat="1" ht="12.75" customHeight="1" x14ac:dyDescent="0.25">
      <c r="A133" s="298"/>
      <c r="B133" s="719" t="s">
        <v>872</v>
      </c>
      <c r="C133" s="720"/>
      <c r="D133" s="720"/>
      <c r="E133" s="720"/>
      <c r="F133" s="720"/>
      <c r="G133" s="721"/>
      <c r="H133" s="265"/>
      <c r="I133" s="265"/>
      <c r="J133" s="265"/>
      <c r="K133" s="265"/>
      <c r="L133" s="265"/>
      <c r="M133" s="1"/>
      <c r="N133" s="1"/>
      <c r="O133" s="1"/>
    </row>
    <row r="134" spans="1:16" s="262" customFormat="1" ht="68.25" customHeight="1" x14ac:dyDescent="0.25">
      <c r="A134" s="298"/>
      <c r="B134" s="758" t="s">
        <v>1017</v>
      </c>
      <c r="C134" s="759"/>
      <c r="D134" s="759"/>
      <c r="E134" s="759"/>
      <c r="F134" s="759"/>
      <c r="G134" s="760"/>
      <c r="H134" s="1"/>
      <c r="I134" s="1"/>
      <c r="J134" s="1"/>
      <c r="K134" s="1"/>
      <c r="L134" s="1"/>
      <c r="M134" s="1"/>
      <c r="N134" s="1"/>
      <c r="O134" s="1"/>
    </row>
    <row r="135" spans="1:16" s="262" customFormat="1" ht="12.95" customHeight="1" x14ac:dyDescent="0.25">
      <c r="A135" s="298"/>
      <c r="B135" s="354"/>
      <c r="C135" s="354"/>
      <c r="D135" s="354"/>
      <c r="E135" s="354"/>
      <c r="F135" s="285"/>
      <c r="G135" s="285"/>
      <c r="H135" s="265"/>
      <c r="I135" s="265"/>
      <c r="J135" s="265"/>
      <c r="K135" s="265"/>
      <c r="L135" s="265"/>
      <c r="M135" s="1"/>
      <c r="N135" s="1"/>
      <c r="O135" s="1"/>
    </row>
    <row r="136" spans="1:16" s="273" customFormat="1" ht="18" customHeight="1" x14ac:dyDescent="0.2">
      <c r="A136" s="299"/>
      <c r="B136" s="274" t="s">
        <v>863</v>
      </c>
      <c r="C136" s="274" t="s">
        <v>878</v>
      </c>
      <c r="D136" s="727" t="s">
        <v>864</v>
      </c>
      <c r="E136" s="728"/>
      <c r="F136" s="285"/>
      <c r="G136" s="285"/>
      <c r="H136" s="276"/>
      <c r="I136" s="708" t="s">
        <v>992</v>
      </c>
      <c r="J136" s="709"/>
      <c r="K136" s="709"/>
      <c r="L136" s="709"/>
      <c r="M136" s="709"/>
      <c r="N136" s="710"/>
      <c r="O136" s="260" t="s">
        <v>879</v>
      </c>
      <c r="P136" s="386" t="s">
        <v>349</v>
      </c>
    </row>
    <row r="137" spans="1:16" s="267" customFormat="1" ht="18" x14ac:dyDescent="0.2">
      <c r="A137" s="297"/>
      <c r="B137" s="379" t="s">
        <v>114</v>
      </c>
      <c r="C137" s="278"/>
      <c r="D137" s="711" t="s">
        <v>854</v>
      </c>
      <c r="E137" s="713"/>
      <c r="F137" s="285"/>
      <c r="G137" s="285"/>
      <c r="H137" s="279"/>
      <c r="I137" s="714"/>
      <c r="J137" s="715"/>
      <c r="K137" s="715"/>
      <c r="L137" s="715"/>
      <c r="M137" s="715"/>
      <c r="N137" s="716"/>
      <c r="O137" s="384">
        <f>INDEX($E$13:$E$25,MATCH($D137,$B$13:$B$25,0))</f>
        <v>0</v>
      </c>
      <c r="P137" s="385">
        <f>O137*C137</f>
        <v>0</v>
      </c>
    </row>
    <row r="138" spans="1:16" s="267" customFormat="1" ht="18" x14ac:dyDescent="0.2">
      <c r="A138" s="297"/>
      <c r="B138" s="379" t="s">
        <v>114</v>
      </c>
      <c r="C138" s="278"/>
      <c r="D138" s="711" t="s">
        <v>855</v>
      </c>
      <c r="E138" s="713"/>
      <c r="F138" s="285"/>
      <c r="H138" s="279"/>
      <c r="I138" s="714"/>
      <c r="J138" s="715"/>
      <c r="K138" s="715"/>
      <c r="L138" s="715"/>
      <c r="M138" s="715"/>
      <c r="N138" s="716"/>
      <c r="O138" s="384">
        <f>INDEX($E$13:$E$25,MATCH($D138,$B$13:$B$25,0))</f>
        <v>0</v>
      </c>
      <c r="P138" s="385">
        <f>O138*C138</f>
        <v>0</v>
      </c>
    </row>
    <row r="139" spans="1:16" s="262" customFormat="1" ht="18" customHeight="1" x14ac:dyDescent="0.25">
      <c r="A139" s="298"/>
      <c r="B139" s="722"/>
      <c r="C139" s="722"/>
      <c r="D139" s="722"/>
      <c r="E139" s="722"/>
      <c r="F139" s="722"/>
      <c r="G139" s="722"/>
      <c r="H139" s="265"/>
      <c r="I139" s="265"/>
      <c r="J139" s="265"/>
      <c r="K139" s="265"/>
      <c r="L139" s="265"/>
      <c r="M139" s="1"/>
      <c r="N139" s="1"/>
      <c r="O139" s="66" t="s">
        <v>1048</v>
      </c>
      <c r="P139" s="385">
        <f>SUM(P137:P138)</f>
        <v>0</v>
      </c>
    </row>
    <row r="140" spans="1:16" s="273" customFormat="1" ht="32.25" customHeight="1" x14ac:dyDescent="0.2">
      <c r="A140" s="299"/>
      <c r="B140" s="753" t="s">
        <v>964</v>
      </c>
      <c r="C140" s="754"/>
      <c r="D140" s="754"/>
      <c r="E140" s="754"/>
      <c r="F140" s="754"/>
      <c r="G140" s="755"/>
      <c r="H140" s="280"/>
      <c r="I140" s="280"/>
      <c r="J140" s="280"/>
      <c r="K140" s="280"/>
      <c r="L140" s="285"/>
      <c r="M140" s="1"/>
      <c r="N140" s="1"/>
      <c r="O140" s="1"/>
      <c r="P140" s="285"/>
    </row>
    <row r="141" spans="1:16" s="262" customFormat="1" ht="18" x14ac:dyDescent="0.25">
      <c r="A141" s="298"/>
      <c r="B141" s="750"/>
      <c r="C141" s="751"/>
      <c r="D141" s="751"/>
      <c r="E141" s="751"/>
      <c r="F141" s="751"/>
      <c r="G141" s="752"/>
      <c r="H141" s="280"/>
      <c r="I141" s="280"/>
      <c r="J141" s="280"/>
      <c r="K141" s="280"/>
      <c r="L141" s="272"/>
      <c r="M141" s="1"/>
      <c r="N141" s="1"/>
      <c r="O141" s="1"/>
    </row>
    <row r="142" spans="1:16" s="262" customFormat="1" ht="18" x14ac:dyDescent="0.25">
      <c r="A142" s="298"/>
      <c r="B142" s="750"/>
      <c r="C142" s="751"/>
      <c r="D142" s="751"/>
      <c r="E142" s="751"/>
      <c r="F142" s="751"/>
      <c r="G142" s="752"/>
      <c r="H142" s="280"/>
      <c r="I142" s="280"/>
      <c r="J142" s="280"/>
      <c r="K142" s="280"/>
      <c r="L142" s="272"/>
      <c r="M142" s="1"/>
      <c r="N142" s="1"/>
      <c r="O142" s="1"/>
    </row>
    <row r="143" spans="1:16" s="262" customFormat="1" ht="18" x14ac:dyDescent="0.25">
      <c r="A143" s="298"/>
      <c r="B143" s="750"/>
      <c r="C143" s="751"/>
      <c r="D143" s="751"/>
      <c r="E143" s="751"/>
      <c r="F143" s="751"/>
      <c r="G143" s="752"/>
      <c r="H143" s="280"/>
      <c r="I143" s="280"/>
      <c r="J143" s="280"/>
      <c r="K143" s="280"/>
      <c r="L143" s="272"/>
      <c r="M143" s="1"/>
      <c r="N143" s="1"/>
      <c r="O143" s="1"/>
    </row>
    <row r="144" spans="1:16" s="262" customFormat="1" ht="18" x14ac:dyDescent="0.25">
      <c r="A144" s="298"/>
      <c r="B144" s="750"/>
      <c r="C144" s="751"/>
      <c r="D144" s="751"/>
      <c r="E144" s="751"/>
      <c r="F144" s="751"/>
      <c r="G144" s="752"/>
      <c r="H144" s="280"/>
      <c r="I144" s="280"/>
      <c r="J144" s="280"/>
      <c r="K144" s="280"/>
      <c r="M144" s="1"/>
      <c r="N144" s="1"/>
      <c r="O144" s="1"/>
    </row>
    <row r="145" spans="1:16" s="262" customFormat="1" ht="18" x14ac:dyDescent="0.25">
      <c r="A145" s="298"/>
      <c r="B145" s="750"/>
      <c r="C145" s="751"/>
      <c r="D145" s="751"/>
      <c r="E145" s="751"/>
      <c r="F145" s="751"/>
      <c r="G145" s="752"/>
      <c r="H145" s="280"/>
      <c r="I145" s="280"/>
      <c r="J145" s="280"/>
      <c r="K145" s="280"/>
      <c r="M145" s="1"/>
      <c r="N145" s="1"/>
      <c r="O145" s="1"/>
    </row>
    <row r="146" spans="1:16" s="262" customFormat="1" ht="18" x14ac:dyDescent="0.25">
      <c r="A146" s="298"/>
      <c r="B146" s="750"/>
      <c r="C146" s="751"/>
      <c r="D146" s="751"/>
      <c r="E146" s="751"/>
      <c r="F146" s="751"/>
      <c r="G146" s="752"/>
      <c r="H146" s="280"/>
      <c r="I146" s="280"/>
      <c r="J146" s="280"/>
      <c r="K146" s="280"/>
      <c r="M146" s="1"/>
      <c r="N146" s="1"/>
      <c r="O146" s="1"/>
    </row>
    <row r="147" spans="1:16" s="262" customFormat="1" ht="50.25" customHeight="1" x14ac:dyDescent="0.25">
      <c r="A147" s="298"/>
      <c r="B147" s="266"/>
      <c r="C147" s="1"/>
      <c r="D147" s="1"/>
      <c r="E147" s="259"/>
      <c r="F147" s="1"/>
      <c r="G147" s="29"/>
      <c r="H147" s="1"/>
      <c r="I147" s="1"/>
      <c r="J147" s="1"/>
      <c r="K147" s="1"/>
      <c r="L147" s="1"/>
      <c r="M147" s="1"/>
      <c r="N147" s="1"/>
      <c r="O147" s="1"/>
    </row>
    <row r="148" spans="1:16" s="262" customFormat="1" ht="20.25" customHeight="1" x14ac:dyDescent="0.25">
      <c r="A148" s="298"/>
      <c r="B148" s="311" t="s">
        <v>1068</v>
      </c>
      <c r="E148" s="264"/>
      <c r="G148" s="265"/>
      <c r="H148" s="254"/>
      <c r="I148" s="266"/>
      <c r="J148" s="287"/>
      <c r="K148" s="287"/>
      <c r="L148" s="287"/>
      <c r="M148" s="1"/>
      <c r="N148" s="1"/>
      <c r="O148" s="1"/>
    </row>
    <row r="149" spans="1:16" s="262" customFormat="1" ht="33" customHeight="1" x14ac:dyDescent="0.25">
      <c r="A149" s="298"/>
      <c r="B149" s="731" t="s">
        <v>880</v>
      </c>
      <c r="C149" s="732"/>
      <c r="D149" s="732"/>
      <c r="E149" s="732"/>
      <c r="F149" s="732"/>
      <c r="G149" s="733"/>
      <c r="H149" s="254"/>
      <c r="I149" s="266"/>
      <c r="J149" s="287"/>
      <c r="K149" s="287"/>
      <c r="L149" s="287"/>
      <c r="M149" s="1"/>
      <c r="N149" s="1"/>
      <c r="O149" s="1"/>
    </row>
    <row r="150" spans="1:16" s="262" customFormat="1" ht="12.75" customHeight="1" x14ac:dyDescent="0.25">
      <c r="A150" s="298"/>
      <c r="B150" s="740"/>
      <c r="C150" s="741"/>
      <c r="D150" s="741"/>
      <c r="E150" s="741"/>
      <c r="F150" s="741"/>
      <c r="G150" s="742"/>
      <c r="H150" s="268"/>
      <c r="I150" s="269"/>
      <c r="J150" s="270"/>
      <c r="K150" s="269"/>
      <c r="L150" s="265"/>
      <c r="M150" s="1"/>
      <c r="N150" s="1"/>
      <c r="O150" s="1"/>
    </row>
    <row r="151" spans="1:16" s="262" customFormat="1" ht="12.75" customHeight="1" x14ac:dyDescent="0.25">
      <c r="A151" s="298"/>
      <c r="B151" s="743"/>
      <c r="C151" s="744"/>
      <c r="D151" s="744"/>
      <c r="E151" s="744"/>
      <c r="F151" s="744"/>
      <c r="G151" s="745"/>
      <c r="H151" s="237"/>
      <c r="I151" s="265"/>
      <c r="J151" s="237"/>
      <c r="K151" s="265"/>
      <c r="L151" s="265"/>
      <c r="M151" s="1"/>
      <c r="N151" s="1"/>
      <c r="O151" s="1"/>
    </row>
    <row r="152" spans="1:16" s="262" customFormat="1" ht="17.25" customHeight="1" x14ac:dyDescent="0.25">
      <c r="A152" s="298"/>
      <c r="B152" s="746"/>
      <c r="C152" s="747"/>
      <c r="D152" s="747"/>
      <c r="E152" s="747"/>
      <c r="F152" s="747"/>
      <c r="G152" s="748"/>
      <c r="H152" s="237"/>
      <c r="I152" s="265"/>
      <c r="J152" s="237"/>
      <c r="K152" s="265"/>
      <c r="L152" s="265"/>
      <c r="M152" s="1"/>
      <c r="N152" s="1"/>
      <c r="O152" s="1"/>
    </row>
    <row r="153" spans="1:16" s="262" customFormat="1" ht="12.75" customHeight="1" x14ac:dyDescent="0.25">
      <c r="A153" s="298"/>
      <c r="B153" s="722"/>
      <c r="C153" s="722"/>
      <c r="D153" s="722"/>
      <c r="E153" s="722"/>
      <c r="F153" s="722"/>
      <c r="G153" s="722"/>
      <c r="H153" s="265"/>
      <c r="I153" s="265"/>
      <c r="J153" s="265"/>
      <c r="K153" s="265"/>
      <c r="L153" s="265"/>
      <c r="M153" s="1"/>
      <c r="N153" s="1"/>
      <c r="O153" s="1"/>
    </row>
    <row r="154" spans="1:16" s="262" customFormat="1" ht="12.75" customHeight="1" x14ac:dyDescent="0.25">
      <c r="A154" s="298"/>
      <c r="B154" s="719" t="s">
        <v>872</v>
      </c>
      <c r="C154" s="720"/>
      <c r="D154" s="720"/>
      <c r="E154" s="720"/>
      <c r="F154" s="720"/>
      <c r="G154" s="721"/>
      <c r="H154" s="265"/>
      <c r="I154" s="265"/>
      <c r="J154" s="265"/>
      <c r="K154" s="265"/>
      <c r="L154" s="265"/>
      <c r="M154" s="1"/>
      <c r="N154" s="1"/>
      <c r="O154" s="1"/>
    </row>
    <row r="155" spans="1:16" s="262" customFormat="1" ht="68.25" customHeight="1" x14ac:dyDescent="0.25">
      <c r="A155" s="298"/>
      <c r="B155" s="723" t="s">
        <v>1018</v>
      </c>
      <c r="C155" s="724"/>
      <c r="D155" s="724"/>
      <c r="E155" s="724"/>
      <c r="F155" s="724"/>
      <c r="G155" s="725"/>
      <c r="H155" s="1"/>
      <c r="I155" s="1"/>
      <c r="J155" s="1"/>
      <c r="K155" s="1"/>
      <c r="L155" s="1"/>
      <c r="M155" s="1"/>
      <c r="N155" s="1"/>
      <c r="O155" s="1"/>
    </row>
    <row r="156" spans="1:16" s="262" customFormat="1" ht="12.95" customHeight="1" x14ac:dyDescent="0.25">
      <c r="A156" s="298"/>
      <c r="B156" s="354"/>
      <c r="C156" s="354"/>
      <c r="D156" s="354"/>
      <c r="E156" s="354"/>
      <c r="F156" s="285"/>
      <c r="G156" s="285"/>
      <c r="H156" s="265"/>
      <c r="I156" s="265"/>
      <c r="J156" s="265"/>
      <c r="K156" s="265"/>
      <c r="L156" s="265"/>
      <c r="M156" s="1"/>
      <c r="N156" s="1"/>
      <c r="O156" s="1"/>
    </row>
    <row r="157" spans="1:16" s="273" customFormat="1" ht="18" customHeight="1" x14ac:dyDescent="0.2">
      <c r="A157" s="299"/>
      <c r="B157" s="274" t="s">
        <v>863</v>
      </c>
      <c r="C157" s="274" t="s">
        <v>878</v>
      </c>
      <c r="D157" s="727" t="s">
        <v>864</v>
      </c>
      <c r="E157" s="728"/>
      <c r="F157" s="358"/>
      <c r="G157" s="285"/>
      <c r="H157" s="276"/>
      <c r="I157" s="708" t="s">
        <v>992</v>
      </c>
      <c r="J157" s="709"/>
      <c r="K157" s="709"/>
      <c r="L157" s="709"/>
      <c r="M157" s="709"/>
      <c r="N157" s="710"/>
      <c r="O157" s="260" t="s">
        <v>879</v>
      </c>
      <c r="P157" s="386" t="s">
        <v>349</v>
      </c>
    </row>
    <row r="158" spans="1:16" s="262" customFormat="1" ht="18" x14ac:dyDescent="0.25">
      <c r="A158" s="298"/>
      <c r="B158" s="379" t="s">
        <v>114</v>
      </c>
      <c r="C158" s="278"/>
      <c r="D158" s="711" t="s">
        <v>855</v>
      </c>
      <c r="E158" s="713"/>
      <c r="F158" s="358"/>
      <c r="G158" s="285"/>
      <c r="H158" s="271"/>
      <c r="I158" s="714"/>
      <c r="J158" s="715"/>
      <c r="K158" s="715"/>
      <c r="L158" s="715"/>
      <c r="M158" s="715"/>
      <c r="N158" s="716"/>
      <c r="O158" s="384">
        <f t="shared" ref="O158:O165" si="7">INDEX($E$13:$E$25,MATCH($D158,$B$13:$B$25,0))</f>
        <v>0</v>
      </c>
      <c r="P158" s="385">
        <f t="shared" ref="P158:P165" si="8">O158*C158</f>
        <v>0</v>
      </c>
    </row>
    <row r="159" spans="1:16" s="262" customFormat="1" ht="18" x14ac:dyDescent="0.25">
      <c r="A159" s="298"/>
      <c r="B159" s="379" t="s">
        <v>114</v>
      </c>
      <c r="C159" s="278"/>
      <c r="D159" s="711" t="s">
        <v>854</v>
      </c>
      <c r="E159" s="713"/>
      <c r="F159" s="358"/>
      <c r="G159" s="285"/>
      <c r="H159" s="271"/>
      <c r="I159" s="714"/>
      <c r="J159" s="715"/>
      <c r="K159" s="715"/>
      <c r="L159" s="715"/>
      <c r="M159" s="715"/>
      <c r="N159" s="716"/>
      <c r="O159" s="384">
        <f t="shared" si="7"/>
        <v>0</v>
      </c>
      <c r="P159" s="385">
        <f t="shared" si="8"/>
        <v>0</v>
      </c>
    </row>
    <row r="160" spans="1:16" s="262" customFormat="1" ht="18" x14ac:dyDescent="0.25">
      <c r="A160" s="298"/>
      <c r="B160" s="379" t="s">
        <v>114</v>
      </c>
      <c r="C160" s="278"/>
      <c r="D160" s="711" t="s">
        <v>950</v>
      </c>
      <c r="E160" s="713"/>
      <c r="F160" s="358"/>
      <c r="G160" s="285"/>
      <c r="H160" s="271"/>
      <c r="I160" s="714"/>
      <c r="J160" s="715"/>
      <c r="K160" s="715"/>
      <c r="L160" s="715"/>
      <c r="M160" s="715"/>
      <c r="N160" s="716"/>
      <c r="O160" s="384">
        <f t="shared" si="7"/>
        <v>0</v>
      </c>
      <c r="P160" s="385">
        <f t="shared" si="8"/>
        <v>0</v>
      </c>
    </row>
    <row r="161" spans="1:16" s="262" customFormat="1" ht="18" x14ac:dyDescent="0.25">
      <c r="A161" s="298"/>
      <c r="B161" s="379" t="s">
        <v>114</v>
      </c>
      <c r="C161" s="278"/>
      <c r="D161" s="711" t="s">
        <v>852</v>
      </c>
      <c r="E161" s="713"/>
      <c r="F161" s="358"/>
      <c r="G161" s="285"/>
      <c r="H161" s="271"/>
      <c r="I161" s="714"/>
      <c r="J161" s="715"/>
      <c r="K161" s="715"/>
      <c r="L161" s="715"/>
      <c r="M161" s="715"/>
      <c r="N161" s="716"/>
      <c r="O161" s="384">
        <f t="shared" si="7"/>
        <v>0</v>
      </c>
      <c r="P161" s="385">
        <f t="shared" si="8"/>
        <v>0</v>
      </c>
    </row>
    <row r="162" spans="1:16" s="262" customFormat="1" ht="18" x14ac:dyDescent="0.25">
      <c r="A162" s="298"/>
      <c r="B162" s="379" t="s">
        <v>114</v>
      </c>
      <c r="C162" s="278"/>
      <c r="D162" s="711" t="s">
        <v>850</v>
      </c>
      <c r="E162" s="713"/>
      <c r="F162" s="285"/>
      <c r="H162" s="271"/>
      <c r="I162" s="714"/>
      <c r="J162" s="715"/>
      <c r="K162" s="715"/>
      <c r="L162" s="715"/>
      <c r="M162" s="715"/>
      <c r="N162" s="716"/>
      <c r="O162" s="384">
        <f t="shared" si="7"/>
        <v>0</v>
      </c>
      <c r="P162" s="385">
        <f t="shared" si="8"/>
        <v>0</v>
      </c>
    </row>
    <row r="163" spans="1:16" s="262" customFormat="1" ht="18" x14ac:dyDescent="0.25">
      <c r="A163" s="298"/>
      <c r="B163" s="379" t="s">
        <v>114</v>
      </c>
      <c r="C163" s="278"/>
      <c r="D163" s="711" t="s">
        <v>975</v>
      </c>
      <c r="E163" s="713"/>
      <c r="F163" s="358"/>
      <c r="G163" s="285"/>
      <c r="H163" s="271"/>
      <c r="I163" s="714"/>
      <c r="J163" s="715"/>
      <c r="K163" s="715"/>
      <c r="L163" s="715"/>
      <c r="M163" s="715"/>
      <c r="N163" s="716"/>
      <c r="O163" s="384">
        <f t="shared" si="7"/>
        <v>0</v>
      </c>
      <c r="P163" s="385">
        <f t="shared" si="8"/>
        <v>0</v>
      </c>
    </row>
    <row r="164" spans="1:16" s="262" customFormat="1" ht="18" x14ac:dyDescent="0.25">
      <c r="A164" s="298"/>
      <c r="B164" s="379" t="s">
        <v>114</v>
      </c>
      <c r="C164" s="278"/>
      <c r="D164" s="711" t="s">
        <v>859</v>
      </c>
      <c r="E164" s="713"/>
      <c r="F164" s="358"/>
      <c r="G164" s="285"/>
      <c r="H164" s="271"/>
      <c r="I164" s="714"/>
      <c r="J164" s="715"/>
      <c r="K164" s="715"/>
      <c r="L164" s="715"/>
      <c r="M164" s="715"/>
      <c r="N164" s="716"/>
      <c r="O164" s="384">
        <f t="shared" si="7"/>
        <v>0</v>
      </c>
      <c r="P164" s="385">
        <f t="shared" si="8"/>
        <v>0</v>
      </c>
    </row>
    <row r="165" spans="1:16" s="262" customFormat="1" ht="18" x14ac:dyDescent="0.25">
      <c r="A165" s="298"/>
      <c r="B165" s="379" t="s">
        <v>114</v>
      </c>
      <c r="C165" s="278"/>
      <c r="D165" s="711" t="s">
        <v>856</v>
      </c>
      <c r="E165" s="713"/>
      <c r="F165" s="358"/>
      <c r="G165" s="285"/>
      <c r="H165" s="271"/>
      <c r="I165" s="714"/>
      <c r="J165" s="715"/>
      <c r="K165" s="715"/>
      <c r="L165" s="715"/>
      <c r="M165" s="715"/>
      <c r="N165" s="716"/>
      <c r="O165" s="384">
        <f t="shared" si="7"/>
        <v>0</v>
      </c>
      <c r="P165" s="385">
        <f t="shared" si="8"/>
        <v>0</v>
      </c>
    </row>
    <row r="166" spans="1:16" s="262" customFormat="1" ht="18" customHeight="1" x14ac:dyDescent="0.25">
      <c r="A166" s="298"/>
      <c r="B166" s="354"/>
      <c r="C166" s="354"/>
      <c r="D166" s="354"/>
      <c r="E166" s="354"/>
      <c r="F166" s="354"/>
      <c r="G166" s="354"/>
      <c r="H166" s="265"/>
      <c r="I166" s="265"/>
      <c r="J166" s="265"/>
      <c r="K166" s="265"/>
      <c r="L166" s="265"/>
      <c r="M166" s="1"/>
      <c r="N166" s="1"/>
      <c r="O166" s="66" t="s">
        <v>1048</v>
      </c>
      <c r="P166" s="385">
        <f>SUM(P158:P165)</f>
        <v>0</v>
      </c>
    </row>
    <row r="167" spans="1:16" s="273" customFormat="1" ht="29.25" customHeight="1" x14ac:dyDescent="0.2">
      <c r="A167" s="299"/>
      <c r="B167" s="753" t="s">
        <v>964</v>
      </c>
      <c r="C167" s="754"/>
      <c r="D167" s="754"/>
      <c r="E167" s="754"/>
      <c r="F167" s="754"/>
      <c r="G167" s="755"/>
      <c r="H167" s="280"/>
      <c r="I167" s="280"/>
      <c r="J167" s="280"/>
      <c r="K167" s="280"/>
      <c r="L167" s="285"/>
      <c r="M167" s="1"/>
      <c r="N167" s="1"/>
      <c r="O167" s="1"/>
      <c r="P167" s="285"/>
    </row>
    <row r="168" spans="1:16" s="262" customFormat="1" ht="18" x14ac:dyDescent="0.25">
      <c r="A168" s="298"/>
      <c r="B168" s="750"/>
      <c r="C168" s="751"/>
      <c r="D168" s="751"/>
      <c r="E168" s="751"/>
      <c r="F168" s="751"/>
      <c r="G168" s="752"/>
      <c r="H168" s="280"/>
      <c r="I168" s="280"/>
      <c r="J168" s="280"/>
      <c r="K168" s="280"/>
      <c r="L168" s="272"/>
      <c r="M168" s="1"/>
      <c r="N168" s="1"/>
      <c r="O168" s="1"/>
    </row>
    <row r="169" spans="1:16" s="262" customFormat="1" ht="18" x14ac:dyDescent="0.25">
      <c r="A169" s="298"/>
      <c r="B169" s="750"/>
      <c r="C169" s="751"/>
      <c r="D169" s="751"/>
      <c r="E169" s="751"/>
      <c r="F169" s="751"/>
      <c r="G169" s="752"/>
      <c r="H169" s="280"/>
      <c r="I169" s="280"/>
      <c r="J169" s="280"/>
      <c r="K169" s="280"/>
      <c r="L169" s="272"/>
      <c r="M169" s="1"/>
      <c r="N169" s="1"/>
      <c r="O169" s="1"/>
    </row>
    <row r="170" spans="1:16" s="262" customFormat="1" ht="18" x14ac:dyDescent="0.25">
      <c r="A170" s="298"/>
      <c r="B170" s="750"/>
      <c r="C170" s="751"/>
      <c r="D170" s="751"/>
      <c r="E170" s="751"/>
      <c r="F170" s="751"/>
      <c r="G170" s="752"/>
      <c r="H170" s="280"/>
      <c r="I170" s="280"/>
      <c r="J170" s="280"/>
      <c r="K170" s="280"/>
      <c r="L170" s="272"/>
      <c r="M170" s="1"/>
      <c r="N170" s="1"/>
      <c r="O170" s="1"/>
    </row>
    <row r="171" spans="1:16" s="262" customFormat="1" ht="18" x14ac:dyDescent="0.25">
      <c r="A171" s="298"/>
      <c r="B171" s="750"/>
      <c r="C171" s="751"/>
      <c r="D171" s="751"/>
      <c r="E171" s="751"/>
      <c r="F171" s="751"/>
      <c r="G171" s="752"/>
      <c r="H171" s="280"/>
      <c r="I171" s="280"/>
      <c r="J171" s="280"/>
      <c r="K171" s="280"/>
      <c r="M171" s="1"/>
      <c r="N171" s="1"/>
      <c r="O171" s="1"/>
    </row>
    <row r="172" spans="1:16" s="262" customFormat="1" ht="18" x14ac:dyDescent="0.25">
      <c r="A172" s="298"/>
      <c r="B172" s="750"/>
      <c r="C172" s="751"/>
      <c r="D172" s="751"/>
      <c r="E172" s="751"/>
      <c r="F172" s="751"/>
      <c r="G172" s="752"/>
      <c r="H172" s="280"/>
      <c r="I172" s="280"/>
      <c r="J172" s="280"/>
      <c r="K172" s="280"/>
      <c r="M172" s="1"/>
      <c r="N172" s="1"/>
      <c r="O172" s="1"/>
    </row>
    <row r="173" spans="1:16" s="262" customFormat="1" ht="18" x14ac:dyDescent="0.25">
      <c r="A173" s="298"/>
      <c r="B173" s="750"/>
      <c r="C173" s="751"/>
      <c r="D173" s="751"/>
      <c r="E173" s="751"/>
      <c r="F173" s="751"/>
      <c r="G173" s="752"/>
      <c r="H173" s="280"/>
      <c r="I173" s="280"/>
      <c r="J173" s="280"/>
      <c r="K173" s="280"/>
      <c r="M173" s="1"/>
      <c r="N173" s="1"/>
      <c r="O173" s="1"/>
    </row>
    <row r="174" spans="1:16" s="262" customFormat="1" ht="50.25" customHeight="1" x14ac:dyDescent="0.25">
      <c r="A174" s="298"/>
      <c r="B174" s="266"/>
      <c r="C174" s="1"/>
      <c r="D174" s="1"/>
      <c r="E174" s="259"/>
      <c r="F174" s="1"/>
      <c r="G174" s="29"/>
      <c r="H174" s="1"/>
      <c r="I174" s="1"/>
      <c r="J174" s="1"/>
      <c r="K174" s="1"/>
      <c r="L174" s="1"/>
      <c r="M174" s="1"/>
      <c r="N174" s="1"/>
      <c r="O174" s="1"/>
    </row>
    <row r="175" spans="1:16" s="262" customFormat="1" ht="20.25" customHeight="1" x14ac:dyDescent="0.25">
      <c r="A175" s="298"/>
      <c r="B175" s="314" t="s">
        <v>1069</v>
      </c>
      <c r="E175" s="264"/>
      <c r="G175" s="265"/>
      <c r="H175" s="254"/>
      <c r="I175" s="266"/>
      <c r="J175" s="287"/>
      <c r="K175" s="287"/>
      <c r="L175" s="287"/>
      <c r="M175" s="1"/>
      <c r="N175" s="1"/>
      <c r="O175" s="1"/>
    </row>
    <row r="176" spans="1:16" s="262" customFormat="1" ht="24.95" customHeight="1" x14ac:dyDescent="0.25">
      <c r="A176" s="298"/>
      <c r="B176" s="731" t="s">
        <v>880</v>
      </c>
      <c r="C176" s="732"/>
      <c r="D176" s="732"/>
      <c r="E176" s="732"/>
      <c r="F176" s="732"/>
      <c r="G176" s="733"/>
      <c r="H176" s="254"/>
      <c r="I176" s="266"/>
      <c r="J176" s="287"/>
      <c r="K176" s="287"/>
      <c r="L176" s="287"/>
      <c r="M176" s="1"/>
      <c r="N176" s="1"/>
      <c r="O176" s="1"/>
    </row>
    <row r="177" spans="1:16" s="262" customFormat="1" ht="12.75" customHeight="1" x14ac:dyDescent="0.25">
      <c r="A177" s="298"/>
      <c r="B177" s="740"/>
      <c r="C177" s="741"/>
      <c r="D177" s="741"/>
      <c r="E177" s="741"/>
      <c r="F177" s="741"/>
      <c r="G177" s="742"/>
      <c r="H177" s="268"/>
      <c r="I177" s="269"/>
      <c r="J177" s="270"/>
      <c r="K177" s="269"/>
      <c r="L177" s="265"/>
      <c r="M177" s="1"/>
      <c r="N177" s="1"/>
      <c r="O177" s="1"/>
    </row>
    <row r="178" spans="1:16" s="262" customFormat="1" ht="12.75" customHeight="1" x14ac:dyDescent="0.25">
      <c r="A178" s="298"/>
      <c r="B178" s="743"/>
      <c r="C178" s="744"/>
      <c r="D178" s="744"/>
      <c r="E178" s="744"/>
      <c r="F178" s="744"/>
      <c r="G178" s="745"/>
      <c r="H178" s="237"/>
      <c r="I178" s="265"/>
      <c r="J178" s="237"/>
      <c r="K178" s="265"/>
      <c r="L178" s="265"/>
      <c r="M178" s="1"/>
      <c r="N178" s="1"/>
      <c r="O178" s="1"/>
    </row>
    <row r="179" spans="1:16" s="262" customFormat="1" ht="17.25" customHeight="1" x14ac:dyDescent="0.25">
      <c r="A179" s="298"/>
      <c r="B179" s="746"/>
      <c r="C179" s="747"/>
      <c r="D179" s="747"/>
      <c r="E179" s="747"/>
      <c r="F179" s="747"/>
      <c r="G179" s="748"/>
      <c r="H179" s="237"/>
      <c r="I179" s="265"/>
      <c r="J179" s="237"/>
      <c r="K179" s="265"/>
      <c r="L179" s="265"/>
      <c r="M179" s="1"/>
      <c r="N179" s="1"/>
      <c r="O179" s="1"/>
    </row>
    <row r="180" spans="1:16" s="262" customFormat="1" ht="12.95" customHeight="1" x14ac:dyDescent="0.25">
      <c r="A180" s="298"/>
      <c r="B180" s="722"/>
      <c r="C180" s="722"/>
      <c r="D180" s="722"/>
      <c r="E180" s="722"/>
      <c r="F180" s="722"/>
      <c r="G180" s="722"/>
      <c r="H180" s="265"/>
      <c r="I180" s="265"/>
      <c r="J180" s="265"/>
      <c r="K180" s="265"/>
      <c r="L180" s="265"/>
      <c r="M180" s="1"/>
      <c r="N180" s="1"/>
      <c r="O180" s="1"/>
    </row>
    <row r="181" spans="1:16" s="262" customFormat="1" ht="12.75" customHeight="1" x14ac:dyDescent="0.25">
      <c r="A181" s="298"/>
      <c r="B181" s="719" t="s">
        <v>872</v>
      </c>
      <c r="C181" s="720"/>
      <c r="D181" s="720"/>
      <c r="E181" s="720"/>
      <c r="F181" s="720"/>
      <c r="G181" s="721"/>
      <c r="H181" s="265"/>
      <c r="I181" s="265"/>
      <c r="J181" s="265"/>
      <c r="K181" s="265"/>
      <c r="L181" s="265"/>
      <c r="M181" s="1"/>
      <c r="N181" s="1"/>
      <c r="O181" s="1"/>
    </row>
    <row r="182" spans="1:16" s="262" customFormat="1" ht="123.75" customHeight="1" x14ac:dyDescent="0.25">
      <c r="A182" s="298"/>
      <c r="B182" s="723" t="s">
        <v>1019</v>
      </c>
      <c r="C182" s="724"/>
      <c r="D182" s="724"/>
      <c r="E182" s="724"/>
      <c r="F182" s="724"/>
      <c r="G182" s="725"/>
      <c r="H182" s="1"/>
      <c r="I182" s="1"/>
      <c r="J182" s="1"/>
      <c r="K182" s="1"/>
      <c r="L182" s="1"/>
      <c r="M182" s="1"/>
      <c r="N182" s="1"/>
      <c r="O182" s="1"/>
    </row>
    <row r="183" spans="1:16" s="262" customFormat="1" ht="12.95" customHeight="1" x14ac:dyDescent="0.25">
      <c r="A183" s="298"/>
      <c r="M183" s="1"/>
      <c r="N183" s="1"/>
      <c r="O183" s="1"/>
    </row>
    <row r="184" spans="1:16" s="273" customFormat="1" ht="18" customHeight="1" x14ac:dyDescent="0.2">
      <c r="A184" s="299"/>
      <c r="B184" s="274" t="s">
        <v>863</v>
      </c>
      <c r="C184" s="274" t="s">
        <v>878</v>
      </c>
      <c r="D184" s="727" t="s">
        <v>864</v>
      </c>
      <c r="E184" s="728"/>
      <c r="F184" s="358"/>
      <c r="G184" s="285"/>
      <c r="I184" s="708" t="s">
        <v>992</v>
      </c>
      <c r="J184" s="709"/>
      <c r="K184" s="709"/>
      <c r="L184" s="709"/>
      <c r="M184" s="709"/>
      <c r="N184" s="710"/>
      <c r="O184" s="260" t="s">
        <v>879</v>
      </c>
      <c r="P184" s="386" t="s">
        <v>349</v>
      </c>
    </row>
    <row r="185" spans="1:16" s="267" customFormat="1" ht="18" x14ac:dyDescent="0.2">
      <c r="A185" s="297"/>
      <c r="B185" s="379" t="s">
        <v>114</v>
      </c>
      <c r="C185" s="278"/>
      <c r="D185" s="711" t="s">
        <v>857</v>
      </c>
      <c r="E185" s="713"/>
      <c r="F185" s="358"/>
      <c r="G185" s="285"/>
      <c r="I185" s="714"/>
      <c r="J185" s="715"/>
      <c r="K185" s="715"/>
      <c r="L185" s="715"/>
      <c r="M185" s="715"/>
      <c r="N185" s="716"/>
      <c r="O185" s="384">
        <f>INDEX($E$13:$E$25,MATCH($D185,$B$13:$B$25,0))</f>
        <v>0</v>
      </c>
      <c r="P185" s="385">
        <f>O185*C185</f>
        <v>0</v>
      </c>
    </row>
    <row r="186" spans="1:16" s="267" customFormat="1" ht="18" x14ac:dyDescent="0.2">
      <c r="A186" s="297"/>
      <c r="B186" s="379" t="s">
        <v>114</v>
      </c>
      <c r="C186" s="278"/>
      <c r="D186" s="711" t="s">
        <v>856</v>
      </c>
      <c r="E186" s="713"/>
      <c r="F186" s="358"/>
      <c r="G186" s="285"/>
      <c r="I186" s="714"/>
      <c r="J186" s="715"/>
      <c r="K186" s="715"/>
      <c r="L186" s="715"/>
      <c r="M186" s="715"/>
      <c r="N186" s="716"/>
      <c r="O186" s="384">
        <f>INDEX($E$13:$E$25,MATCH($D186,$B$13:$B$25,0))</f>
        <v>0</v>
      </c>
      <c r="P186" s="385">
        <f>O186*C186</f>
        <v>0</v>
      </c>
    </row>
    <row r="187" spans="1:16" s="267" customFormat="1" ht="18" x14ac:dyDescent="0.2">
      <c r="A187" s="297"/>
      <c r="B187" s="379" t="s">
        <v>114</v>
      </c>
      <c r="C187" s="278"/>
      <c r="D187" s="711" t="s">
        <v>950</v>
      </c>
      <c r="E187" s="713"/>
      <c r="F187" s="358"/>
      <c r="G187" s="285"/>
      <c r="I187" s="714"/>
      <c r="J187" s="715"/>
      <c r="K187" s="715"/>
      <c r="L187" s="715"/>
      <c r="M187" s="715"/>
      <c r="N187" s="716"/>
      <c r="O187" s="384">
        <f>INDEX($E$13:$E$25,MATCH($D187,$B$13:$B$25,0))</f>
        <v>0</v>
      </c>
      <c r="P187" s="385">
        <f>O187*C187</f>
        <v>0</v>
      </c>
    </row>
    <row r="188" spans="1:16" s="267" customFormat="1" ht="18" customHeight="1" x14ac:dyDescent="0.2">
      <c r="A188" s="297"/>
      <c r="E188" s="288"/>
      <c r="M188" s="21"/>
      <c r="N188" s="21"/>
      <c r="O188" s="66" t="s">
        <v>1048</v>
      </c>
      <c r="P188" s="385">
        <f>SUM(P185:P187)</f>
        <v>0</v>
      </c>
    </row>
    <row r="189" spans="1:16" s="273" customFormat="1" ht="18" x14ac:dyDescent="0.2">
      <c r="A189" s="299"/>
      <c r="B189" s="753" t="s">
        <v>964</v>
      </c>
      <c r="C189" s="754"/>
      <c r="D189" s="754"/>
      <c r="E189" s="754"/>
      <c r="F189" s="754"/>
      <c r="G189" s="755"/>
      <c r="H189" s="280"/>
      <c r="I189" s="280"/>
      <c r="J189" s="280"/>
      <c r="K189" s="280"/>
      <c r="L189" s="285"/>
      <c r="M189" s="1"/>
      <c r="N189" s="1"/>
      <c r="O189" s="1"/>
      <c r="P189" s="285"/>
    </row>
    <row r="190" spans="1:16" s="262" customFormat="1" ht="18" x14ac:dyDescent="0.25">
      <c r="A190" s="298"/>
      <c r="B190" s="750"/>
      <c r="C190" s="751"/>
      <c r="D190" s="751"/>
      <c r="E190" s="751"/>
      <c r="F190" s="751"/>
      <c r="G190" s="752"/>
      <c r="H190" s="280"/>
      <c r="I190" s="280"/>
      <c r="J190" s="280"/>
      <c r="K190" s="280"/>
      <c r="L190" s="272"/>
      <c r="M190" s="1"/>
      <c r="N190" s="1"/>
      <c r="O190" s="1"/>
    </row>
    <row r="191" spans="1:16" s="262" customFormat="1" ht="18" x14ac:dyDescent="0.25">
      <c r="A191" s="298"/>
      <c r="B191" s="750"/>
      <c r="C191" s="751"/>
      <c r="D191" s="751"/>
      <c r="E191" s="751"/>
      <c r="F191" s="751"/>
      <c r="G191" s="752"/>
      <c r="H191" s="280"/>
      <c r="I191" s="280"/>
      <c r="J191" s="280"/>
      <c r="K191" s="280"/>
      <c r="L191" s="272"/>
      <c r="M191" s="1"/>
      <c r="N191" s="1"/>
      <c r="O191" s="1"/>
    </row>
    <row r="192" spans="1:16" s="262" customFormat="1" ht="18" x14ac:dyDescent="0.25">
      <c r="A192" s="298"/>
      <c r="B192" s="750"/>
      <c r="C192" s="751"/>
      <c r="D192" s="751"/>
      <c r="E192" s="751"/>
      <c r="F192" s="751"/>
      <c r="G192" s="752"/>
      <c r="H192" s="280"/>
      <c r="I192" s="237"/>
      <c r="J192" s="280"/>
      <c r="K192" s="280"/>
      <c r="L192" s="272"/>
      <c r="M192" s="1"/>
      <c r="N192" s="1"/>
      <c r="O192" s="1"/>
    </row>
    <row r="193" spans="1:16" s="262" customFormat="1" ht="18" x14ac:dyDescent="0.25">
      <c r="A193" s="298"/>
      <c r="B193" s="750"/>
      <c r="C193" s="751"/>
      <c r="D193" s="751"/>
      <c r="E193" s="751"/>
      <c r="F193" s="751"/>
      <c r="G193" s="752"/>
      <c r="H193" s="280"/>
      <c r="I193" s="280"/>
      <c r="J193" s="280"/>
      <c r="K193" s="280"/>
      <c r="M193" s="1"/>
      <c r="N193" s="1"/>
      <c r="O193" s="1"/>
    </row>
    <row r="194" spans="1:16" s="262" customFormat="1" ht="18" x14ac:dyDescent="0.25">
      <c r="A194" s="298"/>
      <c r="B194" s="750"/>
      <c r="C194" s="751"/>
      <c r="D194" s="751"/>
      <c r="E194" s="751"/>
      <c r="F194" s="751"/>
      <c r="G194" s="752"/>
      <c r="H194" s="280"/>
      <c r="I194" s="280"/>
      <c r="J194" s="280"/>
      <c r="K194" s="280"/>
      <c r="M194" s="1"/>
      <c r="N194" s="1"/>
      <c r="O194" s="1"/>
    </row>
    <row r="195" spans="1:16" s="262" customFormat="1" ht="18" x14ac:dyDescent="0.25">
      <c r="A195" s="298"/>
      <c r="B195" s="750"/>
      <c r="C195" s="751"/>
      <c r="D195" s="751"/>
      <c r="E195" s="751"/>
      <c r="F195" s="751"/>
      <c r="G195" s="752"/>
      <c r="H195" s="280"/>
      <c r="I195" s="280"/>
      <c r="J195" s="280"/>
      <c r="K195" s="280"/>
      <c r="M195" s="1"/>
      <c r="N195" s="1"/>
      <c r="O195" s="1"/>
    </row>
    <row r="196" spans="1:16" s="262" customFormat="1" ht="50.25" customHeight="1" x14ac:dyDescent="0.25">
      <c r="A196" s="298"/>
      <c r="B196" s="266"/>
      <c r="C196" s="1"/>
      <c r="D196" s="1"/>
      <c r="E196" s="259"/>
      <c r="F196" s="1"/>
      <c r="G196" s="29"/>
      <c r="H196" s="1"/>
      <c r="I196" s="280"/>
      <c r="J196" s="280"/>
      <c r="K196" s="280"/>
      <c r="L196" s="1"/>
      <c r="M196" s="1"/>
      <c r="N196" s="1"/>
      <c r="O196" s="1"/>
    </row>
    <row r="197" spans="1:16" s="262" customFormat="1" ht="20.25" customHeight="1" x14ac:dyDescent="0.25">
      <c r="A197" s="298"/>
      <c r="B197" s="314" t="s">
        <v>1070</v>
      </c>
      <c r="E197" s="264"/>
      <c r="G197" s="265"/>
      <c r="H197" s="254"/>
      <c r="I197" s="266"/>
      <c r="J197" s="287"/>
      <c r="K197" s="287"/>
      <c r="L197" s="287"/>
      <c r="M197" s="1"/>
      <c r="N197" s="1"/>
      <c r="O197" s="1"/>
    </row>
    <row r="198" spans="1:16" s="262" customFormat="1" ht="18" customHeight="1" x14ac:dyDescent="0.25">
      <c r="A198" s="298"/>
      <c r="B198" s="731" t="s">
        <v>880</v>
      </c>
      <c r="C198" s="732"/>
      <c r="D198" s="732"/>
      <c r="E198" s="732"/>
      <c r="F198" s="732"/>
      <c r="G198" s="733"/>
      <c r="H198" s="254"/>
      <c r="I198" s="266"/>
      <c r="J198" s="287"/>
      <c r="K198" s="287"/>
      <c r="L198" s="287"/>
      <c r="M198" s="1"/>
      <c r="N198" s="1"/>
      <c r="O198" s="1"/>
    </row>
    <row r="199" spans="1:16" s="262" customFormat="1" ht="12.75" customHeight="1" x14ac:dyDescent="0.25">
      <c r="A199" s="298"/>
      <c r="B199" s="740"/>
      <c r="C199" s="741"/>
      <c r="D199" s="741"/>
      <c r="E199" s="741"/>
      <c r="F199" s="741"/>
      <c r="G199" s="742"/>
      <c r="H199" s="268"/>
      <c r="I199" s="269"/>
      <c r="J199" s="270"/>
      <c r="K199" s="269"/>
      <c r="L199" s="265"/>
      <c r="M199" s="1"/>
      <c r="N199" s="1"/>
      <c r="O199" s="1"/>
    </row>
    <row r="200" spans="1:16" s="262" customFormat="1" ht="12.75" customHeight="1" x14ac:dyDescent="0.25">
      <c r="A200" s="298"/>
      <c r="B200" s="743"/>
      <c r="C200" s="744"/>
      <c r="D200" s="744"/>
      <c r="E200" s="744"/>
      <c r="F200" s="744"/>
      <c r="G200" s="745"/>
      <c r="H200" s="237"/>
      <c r="I200" s="265"/>
      <c r="J200" s="237"/>
      <c r="K200" s="265"/>
      <c r="L200" s="265"/>
      <c r="M200" s="1"/>
      <c r="N200" s="1"/>
      <c r="O200" s="1"/>
    </row>
    <row r="201" spans="1:16" s="262" customFormat="1" ht="17.25" customHeight="1" x14ac:dyDescent="0.25">
      <c r="A201" s="298"/>
      <c r="B201" s="746"/>
      <c r="C201" s="747"/>
      <c r="D201" s="747"/>
      <c r="E201" s="747"/>
      <c r="F201" s="747"/>
      <c r="G201" s="748"/>
      <c r="H201" s="237"/>
      <c r="I201" s="265"/>
      <c r="J201" s="237"/>
      <c r="K201" s="265"/>
      <c r="L201" s="265"/>
      <c r="M201" s="1"/>
      <c r="N201" s="1"/>
      <c r="O201" s="1"/>
    </row>
    <row r="202" spans="1:16" s="262" customFormat="1" ht="12.95" customHeight="1" x14ac:dyDescent="0.25">
      <c r="A202" s="298"/>
      <c r="B202" s="722"/>
      <c r="C202" s="722"/>
      <c r="D202" s="722"/>
      <c r="E202" s="722"/>
      <c r="F202" s="722"/>
      <c r="G202" s="722"/>
      <c r="H202" s="265"/>
      <c r="I202" s="265"/>
      <c r="J202" s="265"/>
      <c r="K202" s="265"/>
      <c r="L202" s="265"/>
      <c r="M202" s="1"/>
      <c r="N202" s="1"/>
      <c r="O202" s="1"/>
    </row>
    <row r="203" spans="1:16" s="262" customFormat="1" ht="12.75" customHeight="1" x14ac:dyDescent="0.25">
      <c r="A203" s="298"/>
      <c r="B203" s="719" t="s">
        <v>872</v>
      </c>
      <c r="C203" s="720"/>
      <c r="D203" s="720"/>
      <c r="E203" s="720"/>
      <c r="F203" s="720"/>
      <c r="G203" s="721"/>
      <c r="H203" s="265"/>
      <c r="I203" s="265"/>
      <c r="J203" s="265"/>
      <c r="K203" s="265"/>
      <c r="L203" s="265"/>
      <c r="M203" s="1"/>
      <c r="N203" s="1"/>
      <c r="O203" s="1"/>
    </row>
    <row r="204" spans="1:16" s="262" customFormat="1" ht="104.25" customHeight="1" x14ac:dyDescent="0.25">
      <c r="A204" s="298"/>
      <c r="B204" s="723" t="s">
        <v>982</v>
      </c>
      <c r="C204" s="724"/>
      <c r="D204" s="724"/>
      <c r="E204" s="724"/>
      <c r="F204" s="724"/>
      <c r="G204" s="725"/>
      <c r="H204" s="1"/>
      <c r="I204" s="1"/>
      <c r="J204" s="1"/>
      <c r="K204" s="1"/>
      <c r="L204" s="1"/>
      <c r="M204" s="1"/>
      <c r="N204" s="1"/>
      <c r="O204" s="1"/>
    </row>
    <row r="205" spans="1:16" s="267" customFormat="1" ht="12.95" customHeight="1" x14ac:dyDescent="0.2">
      <c r="A205" s="297"/>
      <c r="E205" s="288"/>
      <c r="O205" s="242"/>
    </row>
    <row r="206" spans="1:16" s="273" customFormat="1" ht="24.95" customHeight="1" x14ac:dyDescent="0.2">
      <c r="A206" s="299"/>
      <c r="B206" s="274" t="s">
        <v>863</v>
      </c>
      <c r="C206" s="274" t="s">
        <v>878</v>
      </c>
      <c r="D206" s="727" t="s">
        <v>864</v>
      </c>
      <c r="E206" s="728"/>
      <c r="F206" s="358"/>
      <c r="G206" s="285"/>
      <c r="H206" s="276"/>
      <c r="I206" s="767" t="s">
        <v>992</v>
      </c>
      <c r="J206" s="768"/>
      <c r="K206" s="768"/>
      <c r="L206" s="768"/>
      <c r="M206" s="768"/>
      <c r="N206" s="769"/>
      <c r="O206" s="260" t="s">
        <v>879</v>
      </c>
      <c r="P206" s="386" t="s">
        <v>349</v>
      </c>
    </row>
    <row r="207" spans="1:16" s="262" customFormat="1" ht="18" x14ac:dyDescent="0.25">
      <c r="A207" s="298"/>
      <c r="B207" s="379" t="s">
        <v>114</v>
      </c>
      <c r="C207" s="278"/>
      <c r="D207" s="711" t="s">
        <v>857</v>
      </c>
      <c r="E207" s="713"/>
      <c r="F207" s="358"/>
      <c r="G207" s="285"/>
      <c r="H207" s="279"/>
      <c r="I207" s="714"/>
      <c r="J207" s="715"/>
      <c r="K207" s="715"/>
      <c r="L207" s="715"/>
      <c r="M207" s="715"/>
      <c r="N207" s="716"/>
      <c r="O207" s="384">
        <f>INDEX($E$13:$E$25,MATCH($D207,$B$13:$B$25,0))</f>
        <v>0</v>
      </c>
      <c r="P207" s="385">
        <f>O207*C207</f>
        <v>0</v>
      </c>
    </row>
    <row r="208" spans="1:16" s="267" customFormat="1" ht="18" customHeight="1" x14ac:dyDescent="0.2">
      <c r="A208" s="297"/>
      <c r="E208" s="288"/>
      <c r="O208" s="66" t="s">
        <v>1048</v>
      </c>
      <c r="P208" s="385">
        <f>SUM(P207:P207)</f>
        <v>0</v>
      </c>
    </row>
    <row r="209" spans="1:17" s="273" customFormat="1" ht="29.25" customHeight="1" x14ac:dyDescent="0.2">
      <c r="A209" s="299"/>
      <c r="B209" s="753" t="s">
        <v>964</v>
      </c>
      <c r="C209" s="754"/>
      <c r="D209" s="754"/>
      <c r="E209" s="754"/>
      <c r="F209" s="754"/>
      <c r="G209" s="755"/>
      <c r="H209" s="280"/>
      <c r="I209" s="280"/>
      <c r="J209" s="280"/>
      <c r="K209" s="280"/>
      <c r="L209" s="280"/>
      <c r="M209" s="280"/>
      <c r="N209" s="280"/>
      <c r="O209" s="280"/>
      <c r="P209" s="280"/>
      <c r="Q209" s="280"/>
    </row>
    <row r="210" spans="1:17" s="262" customFormat="1" ht="18" x14ac:dyDescent="0.25">
      <c r="A210" s="298"/>
      <c r="B210" s="750"/>
      <c r="C210" s="751"/>
      <c r="D210" s="751"/>
      <c r="E210" s="751"/>
      <c r="F210" s="751"/>
      <c r="G210" s="752"/>
      <c r="H210" s="280"/>
      <c r="I210" s="280"/>
      <c r="J210" s="280"/>
      <c r="K210" s="280"/>
      <c r="L210" s="272"/>
      <c r="M210" s="1"/>
      <c r="N210" s="1"/>
      <c r="O210" s="1"/>
    </row>
    <row r="211" spans="1:17" s="262" customFormat="1" ht="18" x14ac:dyDescent="0.25">
      <c r="A211" s="298"/>
      <c r="B211" s="750"/>
      <c r="C211" s="751"/>
      <c r="D211" s="751"/>
      <c r="E211" s="751"/>
      <c r="F211" s="751"/>
      <c r="G211" s="752"/>
      <c r="H211" s="280"/>
      <c r="I211" s="280"/>
      <c r="J211" s="280"/>
      <c r="K211" s="280"/>
      <c r="L211" s="272"/>
      <c r="M211" s="1"/>
      <c r="N211" s="1"/>
      <c r="O211" s="1"/>
    </row>
    <row r="212" spans="1:17" s="262" customFormat="1" ht="18" x14ac:dyDescent="0.25">
      <c r="A212" s="298"/>
      <c r="B212" s="750"/>
      <c r="C212" s="751"/>
      <c r="D212" s="751"/>
      <c r="E212" s="751"/>
      <c r="F212" s="751"/>
      <c r="G212" s="752"/>
      <c r="H212" s="280"/>
      <c r="I212" s="280"/>
      <c r="J212" s="280"/>
      <c r="K212" s="280"/>
      <c r="L212" s="272"/>
      <c r="M212" s="1"/>
      <c r="N212" s="1"/>
      <c r="O212" s="1"/>
    </row>
    <row r="213" spans="1:17" s="262" customFormat="1" ht="18" x14ac:dyDescent="0.25">
      <c r="A213" s="298"/>
      <c r="B213" s="750"/>
      <c r="C213" s="751"/>
      <c r="D213" s="751"/>
      <c r="E213" s="751"/>
      <c r="F213" s="751"/>
      <c r="G213" s="752"/>
      <c r="H213" s="280"/>
      <c r="I213" s="280"/>
      <c r="J213" s="280"/>
      <c r="K213" s="280"/>
      <c r="M213" s="1"/>
      <c r="N213" s="1"/>
      <c r="O213" s="1"/>
    </row>
    <row r="214" spans="1:17" s="262" customFormat="1" ht="18" x14ac:dyDescent="0.25">
      <c r="A214" s="298"/>
      <c r="B214" s="750"/>
      <c r="C214" s="751"/>
      <c r="D214" s="751"/>
      <c r="E214" s="751"/>
      <c r="F214" s="751"/>
      <c r="G214" s="752"/>
      <c r="H214" s="280"/>
      <c r="I214" s="280"/>
      <c r="J214" s="280"/>
      <c r="K214" s="280"/>
      <c r="M214" s="1"/>
      <c r="N214" s="1"/>
      <c r="O214" s="1"/>
    </row>
    <row r="215" spans="1:17" s="262" customFormat="1" ht="18" x14ac:dyDescent="0.25">
      <c r="A215" s="298"/>
      <c r="B215" s="750"/>
      <c r="C215" s="751"/>
      <c r="D215" s="751"/>
      <c r="E215" s="751"/>
      <c r="F215" s="751"/>
      <c r="G215" s="752"/>
      <c r="H215" s="280"/>
      <c r="I215" s="280"/>
      <c r="J215" s="280"/>
      <c r="K215" s="280"/>
      <c r="M215" s="1"/>
      <c r="N215" s="1"/>
      <c r="O215" s="1"/>
    </row>
    <row r="216" spans="1:17" s="262" customFormat="1" ht="50.25" customHeight="1" x14ac:dyDescent="0.25">
      <c r="A216" s="298"/>
      <c r="B216" s="266"/>
      <c r="C216" s="1"/>
      <c r="D216" s="1"/>
      <c r="E216" s="259"/>
      <c r="F216" s="1"/>
      <c r="G216" s="29"/>
      <c r="H216" s="1"/>
      <c r="I216" s="1"/>
      <c r="J216" s="1"/>
      <c r="K216" s="1"/>
      <c r="L216" s="1"/>
      <c r="M216" s="1"/>
      <c r="N216" s="1"/>
      <c r="O216" s="1"/>
    </row>
    <row r="217" spans="1:17" s="262" customFormat="1" ht="20.25" customHeight="1" x14ac:dyDescent="0.25">
      <c r="A217" s="298"/>
      <c r="B217" s="314" t="s">
        <v>1071</v>
      </c>
      <c r="E217" s="264"/>
      <c r="G217" s="265"/>
      <c r="H217" s="254"/>
      <c r="I217" s="266"/>
      <c r="J217" s="287"/>
      <c r="K217" s="287"/>
      <c r="L217" s="287"/>
      <c r="M217" s="1"/>
      <c r="N217" s="1"/>
      <c r="O217" s="1"/>
    </row>
    <row r="218" spans="1:17" s="262" customFormat="1" ht="18" customHeight="1" x14ac:dyDescent="0.25">
      <c r="A218" s="298"/>
      <c r="B218" s="731" t="s">
        <v>880</v>
      </c>
      <c r="C218" s="732"/>
      <c r="D218" s="732"/>
      <c r="E218" s="732"/>
      <c r="F218" s="732"/>
      <c r="G218" s="733"/>
      <c r="H218" s="254"/>
      <c r="I218" s="266"/>
      <c r="J218" s="287"/>
      <c r="K218" s="287"/>
      <c r="L218" s="287"/>
      <c r="M218" s="1"/>
      <c r="N218" s="1"/>
      <c r="O218" s="1"/>
    </row>
    <row r="219" spans="1:17" s="262" customFormat="1" ht="12.75" customHeight="1" x14ac:dyDescent="0.25">
      <c r="A219" s="298"/>
      <c r="B219" s="740"/>
      <c r="C219" s="741"/>
      <c r="D219" s="741"/>
      <c r="E219" s="741"/>
      <c r="F219" s="741"/>
      <c r="G219" s="742"/>
      <c r="H219" s="268"/>
      <c r="I219" s="269"/>
      <c r="J219" s="270"/>
      <c r="K219" s="269"/>
      <c r="L219" s="265"/>
      <c r="M219" s="1"/>
      <c r="N219" s="1"/>
      <c r="O219" s="1"/>
    </row>
    <row r="220" spans="1:17" s="262" customFormat="1" ht="12.75" customHeight="1" x14ac:dyDescent="0.25">
      <c r="A220" s="298"/>
      <c r="B220" s="743"/>
      <c r="C220" s="744"/>
      <c r="D220" s="744"/>
      <c r="E220" s="744"/>
      <c r="F220" s="744"/>
      <c r="G220" s="745"/>
      <c r="H220" s="237"/>
      <c r="I220" s="265"/>
      <c r="J220" s="237"/>
      <c r="K220" s="265"/>
      <c r="L220" s="265"/>
      <c r="M220" s="1"/>
      <c r="N220" s="1"/>
      <c r="O220" s="1"/>
    </row>
    <row r="221" spans="1:17" s="262" customFormat="1" ht="17.25" customHeight="1" x14ac:dyDescent="0.25">
      <c r="A221" s="298"/>
      <c r="B221" s="746"/>
      <c r="C221" s="747"/>
      <c r="D221" s="747"/>
      <c r="E221" s="747"/>
      <c r="F221" s="747"/>
      <c r="G221" s="748"/>
      <c r="H221" s="237"/>
      <c r="I221" s="265"/>
      <c r="J221" s="237"/>
      <c r="K221" s="265"/>
      <c r="L221" s="265"/>
      <c r="M221" s="1"/>
      <c r="N221" s="1"/>
      <c r="O221" s="1"/>
    </row>
    <row r="222" spans="1:17" s="262" customFormat="1" ht="12.95" customHeight="1" x14ac:dyDescent="0.25">
      <c r="A222" s="298"/>
      <c r="B222" s="722"/>
      <c r="C222" s="722"/>
      <c r="D222" s="722"/>
      <c r="E222" s="722"/>
      <c r="F222" s="722"/>
      <c r="G222" s="722"/>
      <c r="H222" s="265"/>
      <c r="I222" s="265"/>
      <c r="J222" s="265"/>
      <c r="K222" s="265"/>
      <c r="L222" s="265"/>
      <c r="M222" s="1"/>
      <c r="N222" s="1"/>
      <c r="O222" s="1"/>
    </row>
    <row r="223" spans="1:17" s="262" customFormat="1" ht="12.75" customHeight="1" x14ac:dyDescent="0.25">
      <c r="A223" s="298"/>
      <c r="B223" s="719" t="s">
        <v>872</v>
      </c>
      <c r="C223" s="720"/>
      <c r="D223" s="720"/>
      <c r="E223" s="720"/>
      <c r="F223" s="720"/>
      <c r="G223" s="721"/>
      <c r="H223" s="265"/>
      <c r="I223" s="265"/>
      <c r="J223" s="265"/>
      <c r="K223" s="265"/>
      <c r="L223" s="265"/>
      <c r="M223" s="1"/>
      <c r="N223" s="1"/>
      <c r="O223" s="1"/>
    </row>
    <row r="224" spans="1:17" s="262" customFormat="1" ht="133.5" customHeight="1" x14ac:dyDescent="0.25">
      <c r="A224" s="298"/>
      <c r="B224" s="723" t="s">
        <v>983</v>
      </c>
      <c r="C224" s="724"/>
      <c r="D224" s="724"/>
      <c r="E224" s="724"/>
      <c r="F224" s="724"/>
      <c r="G224" s="725"/>
      <c r="H224" s="1"/>
      <c r="I224" s="1"/>
      <c r="J224" s="1"/>
      <c r="K224" s="1"/>
      <c r="L224" s="1"/>
      <c r="M224" s="1"/>
      <c r="N224" s="1"/>
      <c r="O224" s="1"/>
    </row>
    <row r="225" spans="1:16" s="262" customFormat="1" ht="12.95" customHeight="1" x14ac:dyDescent="0.25">
      <c r="A225" s="298"/>
      <c r="B225" s="354"/>
      <c r="C225" s="354"/>
      <c r="D225" s="354"/>
      <c r="E225" s="354"/>
      <c r="F225" s="354"/>
      <c r="G225" s="354"/>
      <c r="H225" s="265"/>
      <c r="I225" s="265"/>
      <c r="J225" s="265"/>
      <c r="K225" s="265"/>
      <c r="L225" s="265"/>
      <c r="M225" s="1"/>
      <c r="N225" s="1"/>
      <c r="O225" s="1"/>
    </row>
    <row r="226" spans="1:16" s="273" customFormat="1" ht="18" customHeight="1" x14ac:dyDescent="0.2">
      <c r="A226" s="299"/>
      <c r="B226" s="274" t="s">
        <v>863</v>
      </c>
      <c r="C226" s="274" t="s">
        <v>878</v>
      </c>
      <c r="D226" s="727" t="s">
        <v>864</v>
      </c>
      <c r="E226" s="728"/>
      <c r="F226" s="358"/>
      <c r="G226" s="285"/>
      <c r="H226" s="276"/>
      <c r="I226" s="708" t="s">
        <v>992</v>
      </c>
      <c r="J226" s="709"/>
      <c r="K226" s="709"/>
      <c r="L226" s="709"/>
      <c r="M226" s="709"/>
      <c r="N226" s="710"/>
      <c r="O226" s="260" t="s">
        <v>879</v>
      </c>
      <c r="P226" s="386" t="s">
        <v>349</v>
      </c>
    </row>
    <row r="227" spans="1:16" s="262" customFormat="1" ht="18" x14ac:dyDescent="0.25">
      <c r="A227" s="298"/>
      <c r="B227" s="379" t="s">
        <v>114</v>
      </c>
      <c r="C227" s="278"/>
      <c r="D227" s="711" t="s">
        <v>857</v>
      </c>
      <c r="E227" s="713"/>
      <c r="F227" s="358"/>
      <c r="G227" s="285"/>
      <c r="H227" s="279"/>
      <c r="I227" s="714"/>
      <c r="J227" s="715"/>
      <c r="K227" s="715"/>
      <c r="L227" s="715"/>
      <c r="M227" s="715"/>
      <c r="N227" s="716"/>
      <c r="O227" s="384">
        <f>INDEX($E$13:$E$25,MATCH($D227,$B$13:$B$25,0))</f>
        <v>0</v>
      </c>
      <c r="P227" s="385">
        <f>O227*C227</f>
        <v>0</v>
      </c>
    </row>
    <row r="228" spans="1:16" s="267" customFormat="1" ht="18" customHeight="1" x14ac:dyDescent="0.2">
      <c r="A228" s="297"/>
      <c r="D228" s="283"/>
      <c r="E228" s="288"/>
      <c r="M228" s="21"/>
      <c r="N228" s="21"/>
      <c r="O228" s="66" t="s">
        <v>1048</v>
      </c>
      <c r="P228" s="385">
        <f>SUM(P227:P227)</f>
        <v>0</v>
      </c>
    </row>
    <row r="229" spans="1:16" s="273" customFormat="1" ht="29.25" customHeight="1" x14ac:dyDescent="0.2">
      <c r="A229" s="299"/>
      <c r="B229" s="753" t="s">
        <v>964</v>
      </c>
      <c r="C229" s="754"/>
      <c r="D229" s="754"/>
      <c r="E229" s="754"/>
      <c r="F229" s="754"/>
      <c r="G229" s="755"/>
      <c r="H229" s="280"/>
      <c r="I229" s="280"/>
      <c r="J229" s="280"/>
      <c r="K229" s="280"/>
      <c r="L229" s="285"/>
      <c r="M229" s="1"/>
      <c r="N229" s="1"/>
      <c r="O229" s="1"/>
      <c r="P229" s="285"/>
    </row>
    <row r="230" spans="1:16" s="262" customFormat="1" ht="18" x14ac:dyDescent="0.25">
      <c r="A230" s="298"/>
      <c r="B230" s="750"/>
      <c r="C230" s="751"/>
      <c r="D230" s="751"/>
      <c r="E230" s="751"/>
      <c r="F230" s="751"/>
      <c r="G230" s="752"/>
      <c r="H230" s="280"/>
      <c r="I230" s="280"/>
      <c r="J230" s="280"/>
      <c r="K230" s="280"/>
      <c r="L230" s="272"/>
      <c r="M230" s="1"/>
      <c r="N230" s="1"/>
      <c r="O230" s="1"/>
    </row>
    <row r="231" spans="1:16" s="262" customFormat="1" ht="18" x14ac:dyDescent="0.25">
      <c r="A231" s="298"/>
      <c r="B231" s="750"/>
      <c r="C231" s="751"/>
      <c r="D231" s="751"/>
      <c r="E231" s="751"/>
      <c r="F231" s="751"/>
      <c r="G231" s="752"/>
      <c r="H231" s="280"/>
      <c r="I231" s="280"/>
      <c r="J231" s="280"/>
      <c r="K231" s="280"/>
      <c r="L231" s="272"/>
      <c r="M231" s="1"/>
      <c r="N231" s="1"/>
      <c r="O231" s="1"/>
    </row>
    <row r="232" spans="1:16" s="262" customFormat="1" ht="18" x14ac:dyDescent="0.25">
      <c r="A232" s="298"/>
      <c r="B232" s="750"/>
      <c r="C232" s="751"/>
      <c r="D232" s="751"/>
      <c r="E232" s="751"/>
      <c r="F232" s="751"/>
      <c r="G232" s="752"/>
      <c r="H232" s="280"/>
      <c r="I232" s="280"/>
      <c r="J232" s="280"/>
      <c r="K232" s="280"/>
      <c r="L232" s="272"/>
      <c r="M232" s="1"/>
      <c r="N232" s="1"/>
      <c r="O232" s="1"/>
    </row>
    <row r="233" spans="1:16" s="262" customFormat="1" ht="18" x14ac:dyDescent="0.25">
      <c r="A233" s="298"/>
      <c r="B233" s="750"/>
      <c r="C233" s="751"/>
      <c r="D233" s="751"/>
      <c r="E233" s="751"/>
      <c r="F233" s="751"/>
      <c r="G233" s="752"/>
      <c r="H233" s="280"/>
      <c r="I233" s="280"/>
      <c r="J233" s="280"/>
      <c r="K233" s="280"/>
      <c r="M233" s="1"/>
      <c r="N233" s="1"/>
      <c r="O233" s="1"/>
    </row>
    <row r="234" spans="1:16" s="262" customFormat="1" ht="18" x14ac:dyDescent="0.25">
      <c r="A234" s="298"/>
      <c r="B234" s="750"/>
      <c r="C234" s="751"/>
      <c r="D234" s="751"/>
      <c r="E234" s="751"/>
      <c r="F234" s="751"/>
      <c r="G234" s="752"/>
      <c r="H234" s="280"/>
      <c r="I234" s="280"/>
      <c r="J234" s="280"/>
      <c r="K234" s="280"/>
      <c r="M234" s="1"/>
      <c r="N234" s="1"/>
      <c r="O234" s="1"/>
    </row>
    <row r="235" spans="1:16" s="262" customFormat="1" ht="18" x14ac:dyDescent="0.25">
      <c r="A235" s="298"/>
      <c r="B235" s="750"/>
      <c r="C235" s="751"/>
      <c r="D235" s="751"/>
      <c r="E235" s="751"/>
      <c r="F235" s="751"/>
      <c r="G235" s="752"/>
      <c r="H235" s="280"/>
      <c r="I235" s="280"/>
      <c r="J235" s="280"/>
      <c r="K235" s="280"/>
      <c r="M235" s="1"/>
      <c r="N235" s="1"/>
      <c r="O235" s="1"/>
    </row>
    <row r="236" spans="1:16" s="262" customFormat="1" ht="50.25" customHeight="1" x14ac:dyDescent="0.25">
      <c r="A236" s="298"/>
      <c r="B236" s="266"/>
      <c r="C236" s="1"/>
      <c r="D236" s="1"/>
      <c r="E236" s="259"/>
      <c r="F236" s="1"/>
      <c r="G236" s="29"/>
      <c r="H236" s="1"/>
      <c r="I236" s="1"/>
      <c r="J236" s="1"/>
      <c r="K236" s="1"/>
      <c r="L236" s="1"/>
      <c r="M236" s="1"/>
      <c r="N236" s="1"/>
      <c r="O236" s="1"/>
    </row>
    <row r="237" spans="1:16" s="262" customFormat="1" ht="20.25" customHeight="1" x14ac:dyDescent="0.25">
      <c r="A237" s="298"/>
      <c r="B237" s="314" t="s">
        <v>1072</v>
      </c>
      <c r="E237" s="264"/>
      <c r="G237" s="265"/>
      <c r="H237" s="254"/>
      <c r="I237" s="266"/>
      <c r="J237" s="287"/>
      <c r="K237" s="287"/>
      <c r="L237" s="287"/>
      <c r="M237" s="1"/>
      <c r="N237" s="1"/>
      <c r="O237" s="1"/>
    </row>
    <row r="238" spans="1:16" s="267" customFormat="1" ht="18" customHeight="1" x14ac:dyDescent="0.2">
      <c r="A238" s="297"/>
      <c r="B238" s="267" t="s">
        <v>881</v>
      </c>
      <c r="E238" s="288"/>
      <c r="G238" s="265"/>
      <c r="H238" s="242"/>
      <c r="I238" s="289"/>
      <c r="J238" s="290"/>
      <c r="K238" s="290"/>
      <c r="L238" s="290"/>
      <c r="M238" s="1"/>
      <c r="N238" s="1"/>
      <c r="O238" s="1"/>
    </row>
    <row r="239" spans="1:16" s="262" customFormat="1" ht="18" customHeight="1" x14ac:dyDescent="0.25">
      <c r="A239" s="298"/>
      <c r="B239" s="731" t="s">
        <v>880</v>
      </c>
      <c r="C239" s="732"/>
      <c r="D239" s="732"/>
      <c r="E239" s="732"/>
      <c r="F239" s="732"/>
      <c r="G239" s="733"/>
      <c r="H239" s="254"/>
      <c r="I239" s="266"/>
      <c r="J239" s="287"/>
      <c r="K239" s="287"/>
      <c r="L239" s="287"/>
      <c r="M239" s="1"/>
      <c r="N239" s="1"/>
      <c r="O239" s="1"/>
    </row>
    <row r="240" spans="1:16" s="262" customFormat="1" ht="12.75" customHeight="1" x14ac:dyDescent="0.25">
      <c r="A240" s="298"/>
      <c r="B240" s="740"/>
      <c r="C240" s="741"/>
      <c r="D240" s="741"/>
      <c r="E240" s="741"/>
      <c r="F240" s="741"/>
      <c r="G240" s="742"/>
      <c r="H240" s="268"/>
      <c r="I240" s="269"/>
      <c r="J240" s="270"/>
      <c r="K240" s="269"/>
      <c r="L240" s="265"/>
      <c r="M240" s="1"/>
      <c r="N240" s="1"/>
      <c r="O240" s="1"/>
    </row>
    <row r="241" spans="1:16" s="262" customFormat="1" ht="12.75" customHeight="1" x14ac:dyDescent="0.25">
      <c r="A241" s="298"/>
      <c r="B241" s="743"/>
      <c r="C241" s="744"/>
      <c r="D241" s="744"/>
      <c r="E241" s="744"/>
      <c r="F241" s="744"/>
      <c r="G241" s="745"/>
      <c r="H241" s="237"/>
      <c r="I241" s="265"/>
      <c r="J241" s="237"/>
      <c r="K241" s="265"/>
      <c r="L241" s="265"/>
      <c r="M241" s="1"/>
      <c r="N241" s="1"/>
      <c r="O241" s="1"/>
    </row>
    <row r="242" spans="1:16" s="262" customFormat="1" ht="17.25" customHeight="1" x14ac:dyDescent="0.25">
      <c r="A242" s="298"/>
      <c r="B242" s="746"/>
      <c r="C242" s="747"/>
      <c r="D242" s="747"/>
      <c r="E242" s="747"/>
      <c r="F242" s="747"/>
      <c r="G242" s="748"/>
      <c r="H242" s="237"/>
      <c r="I242" s="265"/>
      <c r="J242" s="237"/>
      <c r="K242" s="265"/>
      <c r="L242" s="265"/>
      <c r="M242" s="1"/>
      <c r="N242" s="1"/>
      <c r="O242" s="1"/>
    </row>
    <row r="243" spans="1:16" s="262" customFormat="1" ht="12.95" customHeight="1" x14ac:dyDescent="0.25">
      <c r="A243" s="298"/>
      <c r="B243" s="722"/>
      <c r="C243" s="722"/>
      <c r="D243" s="722"/>
      <c r="E243" s="722"/>
      <c r="F243" s="722"/>
      <c r="G243" s="722"/>
      <c r="H243" s="265"/>
      <c r="I243" s="265"/>
      <c r="J243" s="265"/>
      <c r="K243" s="265"/>
      <c r="L243" s="265"/>
      <c r="M243" s="1"/>
      <c r="N243" s="1"/>
      <c r="O243" s="1"/>
    </row>
    <row r="244" spans="1:16" s="262" customFormat="1" ht="12.75" customHeight="1" x14ac:dyDescent="0.25">
      <c r="A244" s="298"/>
      <c r="B244" s="719" t="s">
        <v>872</v>
      </c>
      <c r="C244" s="720"/>
      <c r="D244" s="720"/>
      <c r="E244" s="720"/>
      <c r="F244" s="720"/>
      <c r="G244" s="721"/>
      <c r="H244" s="265"/>
      <c r="I244" s="265"/>
      <c r="J244" s="265"/>
      <c r="K244" s="265"/>
      <c r="L244" s="265"/>
      <c r="M244" s="1"/>
      <c r="N244" s="1"/>
      <c r="O244" s="1"/>
    </row>
    <row r="245" spans="1:16" s="262" customFormat="1" ht="92.25" customHeight="1" x14ac:dyDescent="0.25">
      <c r="A245" s="298"/>
      <c r="B245" s="723" t="s">
        <v>984</v>
      </c>
      <c r="C245" s="724"/>
      <c r="D245" s="724"/>
      <c r="E245" s="724"/>
      <c r="F245" s="724"/>
      <c r="G245" s="725"/>
      <c r="H245" s="1"/>
      <c r="I245" s="1"/>
      <c r="J245" s="1"/>
      <c r="K245" s="1"/>
      <c r="L245" s="1"/>
      <c r="M245" s="1"/>
      <c r="N245" s="1"/>
      <c r="O245" s="1"/>
    </row>
    <row r="246" spans="1:16" s="267" customFormat="1" ht="12.95" customHeight="1" x14ac:dyDescent="0.2">
      <c r="A246" s="297"/>
      <c r="E246" s="288"/>
      <c r="M246" s="21"/>
      <c r="N246" s="21"/>
      <c r="O246" s="21"/>
    </row>
    <row r="247" spans="1:16" s="273" customFormat="1" ht="18" customHeight="1" x14ac:dyDescent="0.2">
      <c r="A247" s="299"/>
      <c r="B247" s="274" t="s">
        <v>863</v>
      </c>
      <c r="C247" s="274" t="s">
        <v>878</v>
      </c>
      <c r="D247" s="727" t="s">
        <v>864</v>
      </c>
      <c r="E247" s="728"/>
      <c r="F247" s="358"/>
      <c r="G247" s="285"/>
      <c r="H247" s="276"/>
      <c r="I247" s="708" t="s">
        <v>992</v>
      </c>
      <c r="J247" s="709"/>
      <c r="K247" s="709"/>
      <c r="L247" s="709"/>
      <c r="M247" s="709"/>
      <c r="N247" s="710"/>
      <c r="O247" s="260" t="s">
        <v>879</v>
      </c>
      <c r="P247" s="386" t="s">
        <v>349</v>
      </c>
    </row>
    <row r="248" spans="1:16" s="262" customFormat="1" ht="18" x14ac:dyDescent="0.25">
      <c r="A248" s="298"/>
      <c r="B248" s="379" t="s">
        <v>114</v>
      </c>
      <c r="C248" s="278"/>
      <c r="D248" s="711" t="s">
        <v>857</v>
      </c>
      <c r="E248" s="713"/>
      <c r="F248" s="358"/>
      <c r="G248" s="285"/>
      <c r="H248" s="279"/>
      <c r="I248" s="714"/>
      <c r="J248" s="715"/>
      <c r="K248" s="715"/>
      <c r="L248" s="715"/>
      <c r="M248" s="715"/>
      <c r="N248" s="716"/>
      <c r="O248" s="384">
        <f>INDEX($E$13:$E$25,MATCH($D248,$B$13:$B$25,0))</f>
        <v>0</v>
      </c>
      <c r="P248" s="385">
        <f>O248*C248</f>
        <v>0</v>
      </c>
    </row>
    <row r="249" spans="1:16" s="267" customFormat="1" ht="18" customHeight="1" x14ac:dyDescent="0.2">
      <c r="A249" s="297"/>
      <c r="E249" s="288"/>
      <c r="M249" s="21"/>
      <c r="N249" s="21"/>
      <c r="O249" s="66" t="s">
        <v>1048</v>
      </c>
      <c r="P249" s="385">
        <f>SUM(P248:P248)</f>
        <v>0</v>
      </c>
    </row>
    <row r="250" spans="1:16" s="273" customFormat="1" ht="29.25" customHeight="1" x14ac:dyDescent="0.2">
      <c r="A250" s="299"/>
      <c r="B250" s="753" t="s">
        <v>964</v>
      </c>
      <c r="C250" s="754"/>
      <c r="D250" s="754"/>
      <c r="E250" s="754"/>
      <c r="F250" s="754"/>
      <c r="G250" s="755"/>
      <c r="H250" s="280"/>
      <c r="I250" s="280"/>
      <c r="J250" s="280"/>
      <c r="K250" s="280"/>
      <c r="L250" s="285"/>
      <c r="M250" s="1"/>
      <c r="N250" s="1"/>
      <c r="O250" s="1"/>
      <c r="P250" s="285"/>
    </row>
    <row r="251" spans="1:16" s="262" customFormat="1" ht="18" x14ac:dyDescent="0.25">
      <c r="A251" s="298"/>
      <c r="B251" s="750"/>
      <c r="C251" s="751"/>
      <c r="D251" s="751"/>
      <c r="E251" s="751"/>
      <c r="F251" s="751"/>
      <c r="G251" s="752"/>
      <c r="H251" s="280"/>
      <c r="I251" s="280"/>
      <c r="J251" s="280"/>
      <c r="K251" s="280"/>
      <c r="L251" s="272"/>
      <c r="M251" s="1"/>
      <c r="N251" s="1"/>
      <c r="O251" s="1"/>
    </row>
    <row r="252" spans="1:16" s="262" customFormat="1" ht="18" x14ac:dyDescent="0.25">
      <c r="A252" s="298"/>
      <c r="B252" s="750"/>
      <c r="C252" s="751"/>
      <c r="D252" s="751"/>
      <c r="E252" s="751"/>
      <c r="F252" s="751"/>
      <c r="G252" s="752"/>
      <c r="H252" s="280"/>
      <c r="I252" s="280"/>
      <c r="J252" s="280"/>
      <c r="K252" s="280"/>
      <c r="L252" s="272"/>
      <c r="M252" s="1"/>
      <c r="N252" s="1"/>
      <c r="O252" s="1"/>
    </row>
    <row r="253" spans="1:16" s="262" customFormat="1" ht="18" x14ac:dyDescent="0.25">
      <c r="A253" s="298"/>
      <c r="B253" s="750"/>
      <c r="C253" s="751"/>
      <c r="D253" s="751"/>
      <c r="E253" s="751"/>
      <c r="F253" s="751"/>
      <c r="G253" s="752"/>
      <c r="H253" s="280"/>
      <c r="I253" s="280"/>
      <c r="J253" s="280"/>
      <c r="K253" s="280"/>
      <c r="L253" s="272"/>
      <c r="M253" s="1"/>
      <c r="N253" s="1"/>
      <c r="O253" s="1"/>
    </row>
    <row r="254" spans="1:16" s="262" customFormat="1" ht="18" x14ac:dyDescent="0.25">
      <c r="A254" s="298"/>
      <c r="B254" s="750"/>
      <c r="C254" s="751"/>
      <c r="D254" s="751"/>
      <c r="E254" s="751"/>
      <c r="F254" s="751"/>
      <c r="G254" s="752"/>
      <c r="H254" s="280"/>
      <c r="I254" s="280"/>
      <c r="J254" s="280"/>
      <c r="K254" s="280"/>
      <c r="M254" s="1"/>
      <c r="N254" s="1"/>
      <c r="O254" s="1"/>
    </row>
    <row r="255" spans="1:16" s="262" customFormat="1" ht="18" x14ac:dyDescent="0.25">
      <c r="A255" s="298"/>
      <c r="B255" s="750"/>
      <c r="C255" s="751"/>
      <c r="D255" s="751"/>
      <c r="E255" s="751"/>
      <c r="F255" s="751"/>
      <c r="G255" s="752"/>
      <c r="H255" s="280"/>
      <c r="I255" s="280"/>
      <c r="J255" s="280"/>
      <c r="K255" s="280"/>
      <c r="M255" s="1"/>
      <c r="N255" s="1"/>
      <c r="O255" s="1"/>
    </row>
    <row r="256" spans="1:16" s="262" customFormat="1" ht="18" x14ac:dyDescent="0.25">
      <c r="A256" s="298"/>
      <c r="B256" s="750"/>
      <c r="C256" s="751"/>
      <c r="D256" s="751"/>
      <c r="E256" s="751"/>
      <c r="F256" s="751"/>
      <c r="G256" s="752"/>
      <c r="H256" s="280"/>
      <c r="I256" s="280"/>
      <c r="J256" s="280"/>
      <c r="K256" s="280"/>
      <c r="M256" s="1"/>
      <c r="N256" s="1"/>
      <c r="O256" s="1"/>
    </row>
    <row r="257" spans="1:16" s="262" customFormat="1" ht="37.5" customHeight="1" x14ac:dyDescent="0.25">
      <c r="A257" s="298"/>
      <c r="B257" s="266"/>
      <c r="C257" s="1"/>
      <c r="D257" s="1"/>
      <c r="E257" s="259"/>
      <c r="F257" s="1"/>
      <c r="G257" s="29"/>
      <c r="H257" s="1"/>
      <c r="I257" s="1"/>
      <c r="J257" s="1"/>
      <c r="K257" s="1"/>
      <c r="L257" s="1"/>
      <c r="M257" s="1"/>
      <c r="N257" s="1"/>
      <c r="O257" s="1"/>
    </row>
    <row r="258" spans="1:16" s="262" customFormat="1" ht="20.25" customHeight="1" x14ac:dyDescent="0.25">
      <c r="A258" s="298"/>
      <c r="B258" s="314" t="s">
        <v>1073</v>
      </c>
      <c r="E258" s="264"/>
      <c r="G258" s="265"/>
      <c r="H258" s="254"/>
      <c r="I258" s="266"/>
      <c r="J258" s="287"/>
      <c r="K258" s="287"/>
      <c r="L258" s="287"/>
      <c r="M258" s="1"/>
      <c r="N258" s="1"/>
      <c r="O258" s="1"/>
    </row>
    <row r="259" spans="1:16" s="262" customFormat="1" ht="39" customHeight="1" x14ac:dyDescent="0.25">
      <c r="A259" s="298"/>
      <c r="B259" s="731" t="s">
        <v>880</v>
      </c>
      <c r="C259" s="732"/>
      <c r="D259" s="732"/>
      <c r="E259" s="732"/>
      <c r="F259" s="732"/>
      <c r="G259" s="733"/>
      <c r="H259" s="254"/>
      <c r="I259" s="266"/>
      <c r="J259" s="287"/>
      <c r="K259" s="287"/>
      <c r="L259" s="287"/>
      <c r="M259" s="1"/>
      <c r="N259" s="1"/>
      <c r="O259" s="1"/>
    </row>
    <row r="260" spans="1:16" s="262" customFormat="1" ht="12.75" customHeight="1" x14ac:dyDescent="0.25">
      <c r="A260" s="298"/>
      <c r="B260" s="740"/>
      <c r="C260" s="741"/>
      <c r="D260" s="741"/>
      <c r="E260" s="741"/>
      <c r="F260" s="741"/>
      <c r="G260" s="742"/>
      <c r="H260" s="268"/>
      <c r="I260" s="269"/>
      <c r="J260" s="270"/>
      <c r="K260" s="269"/>
      <c r="L260" s="265"/>
      <c r="M260" s="1"/>
      <c r="N260" s="1"/>
      <c r="O260" s="1"/>
    </row>
    <row r="261" spans="1:16" s="262" customFormat="1" ht="12.75" customHeight="1" x14ac:dyDescent="0.25">
      <c r="A261" s="298"/>
      <c r="B261" s="743"/>
      <c r="C261" s="744"/>
      <c r="D261" s="744"/>
      <c r="E261" s="744"/>
      <c r="F261" s="744"/>
      <c r="G261" s="745"/>
      <c r="H261" s="237"/>
      <c r="I261" s="265"/>
      <c r="J261" s="237"/>
      <c r="K261" s="265"/>
      <c r="L261" s="265"/>
      <c r="M261" s="1"/>
      <c r="N261" s="1"/>
      <c r="O261" s="1"/>
    </row>
    <row r="262" spans="1:16" s="262" customFormat="1" ht="17.25" customHeight="1" x14ac:dyDescent="0.25">
      <c r="A262" s="298"/>
      <c r="B262" s="746"/>
      <c r="C262" s="747"/>
      <c r="D262" s="747"/>
      <c r="E262" s="747"/>
      <c r="F262" s="747"/>
      <c r="G262" s="748"/>
      <c r="H262" s="237"/>
      <c r="I262" s="265"/>
      <c r="J262" s="237"/>
      <c r="K262" s="265"/>
      <c r="L262" s="265"/>
      <c r="M262" s="1"/>
      <c r="N262" s="1"/>
      <c r="O262" s="1"/>
    </row>
    <row r="263" spans="1:16" s="262" customFormat="1" ht="12.75" customHeight="1" x14ac:dyDescent="0.25">
      <c r="A263" s="298"/>
      <c r="B263" s="722"/>
      <c r="C263" s="722"/>
      <c r="D263" s="722"/>
      <c r="E263" s="722"/>
      <c r="F263" s="722"/>
      <c r="G263" s="722"/>
      <c r="H263" s="265"/>
      <c r="I263" s="265"/>
      <c r="J263" s="265"/>
      <c r="K263" s="265"/>
      <c r="L263" s="265"/>
      <c r="M263" s="1"/>
      <c r="N263" s="1"/>
      <c r="O263" s="1"/>
    </row>
    <row r="264" spans="1:16" s="262" customFormat="1" ht="12.75" customHeight="1" x14ac:dyDescent="0.25">
      <c r="A264" s="298"/>
      <c r="B264" s="719" t="s">
        <v>882</v>
      </c>
      <c r="C264" s="720"/>
      <c r="D264" s="720"/>
      <c r="E264" s="720"/>
      <c r="F264" s="720"/>
      <c r="G264" s="721"/>
      <c r="H264" s="265"/>
      <c r="I264" s="265"/>
      <c r="J264" s="265"/>
      <c r="K264" s="265"/>
      <c r="L264" s="265"/>
      <c r="M264" s="1"/>
      <c r="N264" s="1"/>
      <c r="O264" s="1"/>
    </row>
    <row r="265" spans="1:16" s="262" customFormat="1" ht="57" customHeight="1" x14ac:dyDescent="0.25">
      <c r="A265" s="298"/>
      <c r="B265" s="723" t="s">
        <v>1030</v>
      </c>
      <c r="C265" s="724"/>
      <c r="D265" s="724"/>
      <c r="E265" s="724"/>
      <c r="F265" s="724"/>
      <c r="G265" s="725"/>
      <c r="H265" s="1"/>
      <c r="I265" s="1"/>
      <c r="J265" s="1"/>
      <c r="K265" s="1"/>
      <c r="L265" s="1"/>
      <c r="M265" s="1"/>
      <c r="N265" s="1"/>
      <c r="O265" s="1"/>
    </row>
    <row r="266" spans="1:16" s="262" customFormat="1" ht="12.95" customHeight="1" x14ac:dyDescent="0.25">
      <c r="A266" s="298"/>
      <c r="B266" s="722"/>
      <c r="C266" s="722"/>
      <c r="D266" s="722"/>
      <c r="E266" s="722"/>
      <c r="F266" s="726"/>
      <c r="G266" s="726"/>
      <c r="H266" s="265"/>
      <c r="I266" s="265"/>
      <c r="J266" s="265"/>
      <c r="K266" s="265"/>
      <c r="L266" s="265"/>
      <c r="M266" s="1"/>
      <c r="N266" s="1"/>
      <c r="O266" s="1"/>
    </row>
    <row r="267" spans="1:16" s="273" customFormat="1" ht="18" customHeight="1" x14ac:dyDescent="0.2">
      <c r="A267" s="299"/>
      <c r="B267" s="294" t="s">
        <v>863</v>
      </c>
      <c r="C267" s="294" t="s">
        <v>878</v>
      </c>
      <c r="D267" s="727" t="s">
        <v>864</v>
      </c>
      <c r="E267" s="728"/>
      <c r="F267" s="367"/>
      <c r="G267" s="29"/>
      <c r="H267" s="276"/>
      <c r="I267" s="708" t="s">
        <v>992</v>
      </c>
      <c r="J267" s="709"/>
      <c r="K267" s="709"/>
      <c r="L267" s="709"/>
      <c r="M267" s="709"/>
      <c r="N267" s="710"/>
      <c r="O267" s="260" t="s">
        <v>873</v>
      </c>
      <c r="P267" s="295" t="s">
        <v>349</v>
      </c>
    </row>
    <row r="268" spans="1:16" s="267" customFormat="1" ht="18" x14ac:dyDescent="0.2">
      <c r="A268" s="297"/>
      <c r="B268" s="379" t="s">
        <v>318</v>
      </c>
      <c r="C268" s="278"/>
      <c r="D268" s="711" t="s">
        <v>852</v>
      </c>
      <c r="E268" s="713"/>
      <c r="F268" s="1"/>
      <c r="G268" s="29"/>
      <c r="H268" s="279"/>
      <c r="I268" s="714"/>
      <c r="J268" s="715"/>
      <c r="K268" s="715"/>
      <c r="L268" s="715"/>
      <c r="M268" s="715"/>
      <c r="N268" s="716"/>
      <c r="O268" s="399"/>
      <c r="P268" s="385">
        <f>O268*C268</f>
        <v>0</v>
      </c>
    </row>
    <row r="269" spans="1:16" s="267" customFormat="1" ht="18" x14ac:dyDescent="0.2">
      <c r="A269" s="297"/>
      <c r="B269" s="379" t="s">
        <v>318</v>
      </c>
      <c r="C269" s="278"/>
      <c r="D269" s="711" t="s">
        <v>850</v>
      </c>
      <c r="E269" s="713"/>
      <c r="F269" s="1"/>
      <c r="G269" s="29"/>
      <c r="H269" s="279"/>
      <c r="I269" s="714"/>
      <c r="J269" s="715"/>
      <c r="K269" s="715"/>
      <c r="L269" s="715"/>
      <c r="M269" s="715"/>
      <c r="N269" s="716"/>
      <c r="O269" s="399"/>
      <c r="P269" s="385">
        <f>O269*C269</f>
        <v>0</v>
      </c>
    </row>
    <row r="270" spans="1:16" s="262" customFormat="1" ht="17.25" customHeight="1" x14ac:dyDescent="0.25">
      <c r="A270" s="298"/>
      <c r="B270" s="722"/>
      <c r="C270" s="722"/>
      <c r="D270" s="722"/>
      <c r="E270" s="722"/>
      <c r="F270" s="722"/>
      <c r="G270" s="722"/>
      <c r="H270" s="265"/>
      <c r="I270" s="265"/>
      <c r="J270" s="265"/>
      <c r="K270" s="265"/>
      <c r="L270" s="265"/>
      <c r="M270" s="1"/>
      <c r="N270" s="1"/>
      <c r="O270" s="66" t="s">
        <v>1048</v>
      </c>
      <c r="P270" s="385">
        <f>SUM(P268:P269)</f>
        <v>0</v>
      </c>
    </row>
    <row r="271" spans="1:16" s="273" customFormat="1" ht="29.25" customHeight="1" x14ac:dyDescent="0.2">
      <c r="A271" s="299"/>
      <c r="B271" s="753" t="s">
        <v>883</v>
      </c>
      <c r="C271" s="754"/>
      <c r="D271" s="754"/>
      <c r="E271" s="754"/>
      <c r="F271" s="754"/>
      <c r="G271" s="755"/>
      <c r="H271" s="280"/>
      <c r="I271" s="280"/>
      <c r="J271" s="280"/>
      <c r="K271" s="280"/>
      <c r="L271" s="285"/>
      <c r="M271" s="1"/>
      <c r="N271" s="1"/>
      <c r="O271" s="1"/>
      <c r="P271" s="285"/>
    </row>
    <row r="272" spans="1:16" s="262" customFormat="1" ht="18" x14ac:dyDescent="0.25">
      <c r="A272" s="298"/>
      <c r="B272" s="750"/>
      <c r="C272" s="751"/>
      <c r="D272" s="751"/>
      <c r="E272" s="751"/>
      <c r="F272" s="751"/>
      <c r="G272" s="752"/>
      <c r="H272" s="280"/>
      <c r="I272" s="280"/>
      <c r="J272" s="280"/>
      <c r="K272" s="280"/>
      <c r="L272" s="272"/>
      <c r="M272" s="1"/>
      <c r="N272" s="1"/>
      <c r="O272" s="1"/>
    </row>
    <row r="273" spans="1:16" s="262" customFormat="1" ht="18" x14ac:dyDescent="0.25">
      <c r="A273" s="298"/>
      <c r="B273" s="750"/>
      <c r="C273" s="751"/>
      <c r="D273" s="751"/>
      <c r="E273" s="751"/>
      <c r="F273" s="751"/>
      <c r="G273" s="752"/>
      <c r="H273" s="280"/>
      <c r="I273" s="280"/>
      <c r="J273" s="280"/>
      <c r="K273" s="280"/>
      <c r="L273" s="272"/>
      <c r="M273" s="1"/>
      <c r="N273" s="1"/>
      <c r="O273" s="1"/>
    </row>
    <row r="274" spans="1:16" s="262" customFormat="1" ht="18" x14ac:dyDescent="0.25">
      <c r="A274" s="298"/>
      <c r="B274" s="750"/>
      <c r="C274" s="751"/>
      <c r="D274" s="751"/>
      <c r="E274" s="751"/>
      <c r="F274" s="751"/>
      <c r="G274" s="752"/>
      <c r="H274" s="280"/>
      <c r="I274" s="280"/>
      <c r="J274" s="280"/>
      <c r="K274" s="280"/>
      <c r="L274" s="272"/>
      <c r="M274" s="1"/>
      <c r="N274" s="1"/>
      <c r="O274" s="1"/>
    </row>
    <row r="275" spans="1:16" s="262" customFormat="1" ht="18" x14ac:dyDescent="0.25">
      <c r="A275" s="298"/>
      <c r="B275" s="750"/>
      <c r="C275" s="751"/>
      <c r="D275" s="751"/>
      <c r="E275" s="751"/>
      <c r="F275" s="751"/>
      <c r="G275" s="752"/>
      <c r="H275" s="280"/>
      <c r="I275" s="280"/>
      <c r="J275" s="280"/>
      <c r="K275" s="280"/>
      <c r="M275" s="1"/>
      <c r="N275" s="1"/>
      <c r="O275" s="1"/>
    </row>
    <row r="276" spans="1:16" s="262" customFormat="1" ht="18" x14ac:dyDescent="0.25">
      <c r="A276" s="298"/>
      <c r="B276" s="750"/>
      <c r="C276" s="751"/>
      <c r="D276" s="751"/>
      <c r="E276" s="751"/>
      <c r="F276" s="751"/>
      <c r="G276" s="752"/>
      <c r="H276" s="280"/>
      <c r="I276" s="280"/>
      <c r="J276" s="280"/>
      <c r="K276" s="280"/>
      <c r="M276" s="1"/>
      <c r="N276" s="1"/>
      <c r="O276" s="1"/>
    </row>
    <row r="277" spans="1:16" s="262" customFormat="1" ht="18" x14ac:dyDescent="0.25">
      <c r="A277" s="298"/>
      <c r="B277" s="750"/>
      <c r="C277" s="751"/>
      <c r="D277" s="751"/>
      <c r="E277" s="751"/>
      <c r="F277" s="751"/>
      <c r="G277" s="752"/>
      <c r="H277" s="280"/>
      <c r="I277" s="280"/>
      <c r="J277" s="280"/>
      <c r="K277" s="280"/>
      <c r="M277" s="1"/>
      <c r="N277" s="1"/>
      <c r="O277" s="1"/>
    </row>
    <row r="278" spans="1:16" s="262" customFormat="1" ht="50.25" customHeight="1" x14ac:dyDescent="0.25">
      <c r="A278" s="298"/>
      <c r="B278" s="266"/>
      <c r="C278" s="1"/>
      <c r="D278" s="1"/>
      <c r="E278" s="259"/>
      <c r="F278" s="1"/>
      <c r="G278" s="29"/>
      <c r="H278" s="1"/>
      <c r="I278" s="1"/>
      <c r="J278" s="1"/>
      <c r="K278" s="1"/>
      <c r="L278" s="1"/>
      <c r="M278" s="1"/>
      <c r="N278" s="1"/>
      <c r="O278" s="1"/>
    </row>
    <row r="279" spans="1:16" s="262" customFormat="1" ht="20.25" customHeight="1" x14ac:dyDescent="0.25">
      <c r="A279" s="298"/>
      <c r="B279" s="314" t="s">
        <v>1086</v>
      </c>
      <c r="E279" s="264"/>
      <c r="G279" s="265"/>
      <c r="H279" s="254"/>
      <c r="I279" s="266"/>
      <c r="J279" s="287"/>
      <c r="K279" s="287"/>
      <c r="L279" s="287"/>
      <c r="M279" s="1"/>
      <c r="N279" s="1"/>
      <c r="O279" s="1"/>
    </row>
    <row r="280" spans="1:16" s="262" customFormat="1" ht="27" customHeight="1" x14ac:dyDescent="0.25">
      <c r="A280" s="298"/>
      <c r="B280" s="731" t="s">
        <v>880</v>
      </c>
      <c r="C280" s="732"/>
      <c r="D280" s="732"/>
      <c r="E280" s="732"/>
      <c r="F280" s="732"/>
      <c r="G280" s="733"/>
      <c r="H280" s="254"/>
      <c r="I280" s="266"/>
      <c r="J280" s="287"/>
      <c r="K280" s="287"/>
      <c r="L280" s="287"/>
      <c r="M280" s="1"/>
      <c r="N280" s="1"/>
      <c r="O280" s="1"/>
    </row>
    <row r="281" spans="1:16" s="262" customFormat="1" ht="12.75" customHeight="1" x14ac:dyDescent="0.25">
      <c r="A281" s="298"/>
      <c r="B281" s="740"/>
      <c r="C281" s="741"/>
      <c r="D281" s="741"/>
      <c r="E281" s="741"/>
      <c r="F281" s="741"/>
      <c r="G281" s="742"/>
      <c r="H281" s="268"/>
      <c r="I281" s="269"/>
      <c r="J281" s="270"/>
      <c r="K281" s="269"/>
      <c r="L281" s="265"/>
      <c r="M281" s="1"/>
      <c r="N281" s="1"/>
      <c r="O281" s="1"/>
    </row>
    <row r="282" spans="1:16" s="262" customFormat="1" ht="12.75" customHeight="1" x14ac:dyDescent="0.25">
      <c r="A282" s="298"/>
      <c r="B282" s="743"/>
      <c r="C282" s="744"/>
      <c r="D282" s="744"/>
      <c r="E282" s="744"/>
      <c r="F282" s="744"/>
      <c r="G282" s="745"/>
      <c r="H282" s="237"/>
      <c r="I282" s="265"/>
      <c r="J282" s="237"/>
      <c r="K282" s="265"/>
      <c r="L282" s="265"/>
      <c r="M282" s="1"/>
      <c r="N282" s="1"/>
      <c r="O282" s="1"/>
    </row>
    <row r="283" spans="1:16" s="262" customFormat="1" ht="17.25" customHeight="1" x14ac:dyDescent="0.25">
      <c r="A283" s="298"/>
      <c r="B283" s="746"/>
      <c r="C283" s="747"/>
      <c r="D283" s="747"/>
      <c r="E283" s="747"/>
      <c r="F283" s="747"/>
      <c r="G283" s="748"/>
      <c r="H283" s="237"/>
      <c r="I283" s="265"/>
      <c r="J283" s="237"/>
      <c r="K283" s="265"/>
      <c r="L283" s="265"/>
      <c r="M283" s="1"/>
      <c r="N283" s="1"/>
      <c r="O283" s="1"/>
    </row>
    <row r="284" spans="1:16" s="262" customFormat="1" ht="12.75" customHeight="1" x14ac:dyDescent="0.25">
      <c r="A284" s="298"/>
      <c r="B284" s="722"/>
      <c r="C284" s="722"/>
      <c r="D284" s="722"/>
      <c r="E284" s="722"/>
      <c r="F284" s="722"/>
      <c r="G284" s="722"/>
      <c r="H284" s="265"/>
      <c r="I284" s="265"/>
      <c r="J284" s="265"/>
      <c r="K284" s="265"/>
      <c r="L284" s="265"/>
      <c r="M284" s="1"/>
      <c r="N284" s="1"/>
      <c r="O284" s="1"/>
    </row>
    <row r="285" spans="1:16" s="262" customFormat="1" ht="12.75" customHeight="1" x14ac:dyDescent="0.25">
      <c r="A285" s="298"/>
      <c r="B285" s="719" t="s">
        <v>884</v>
      </c>
      <c r="C285" s="720"/>
      <c r="D285" s="720"/>
      <c r="E285" s="720"/>
      <c r="F285" s="720"/>
      <c r="G285" s="721"/>
      <c r="H285" s="265"/>
      <c r="I285" s="265"/>
      <c r="J285" s="265"/>
      <c r="K285" s="265"/>
      <c r="L285" s="265"/>
      <c r="M285" s="1"/>
      <c r="N285" s="1"/>
      <c r="O285" s="1"/>
    </row>
    <row r="286" spans="1:16" s="262" customFormat="1" ht="91.5" customHeight="1" x14ac:dyDescent="0.25">
      <c r="A286" s="298"/>
      <c r="B286" s="723" t="s">
        <v>1050</v>
      </c>
      <c r="C286" s="724"/>
      <c r="D286" s="724"/>
      <c r="E286" s="724"/>
      <c r="F286" s="724"/>
      <c r="G286" s="725"/>
      <c r="H286" s="1"/>
      <c r="J286" s="254"/>
      <c r="L286" s="1"/>
      <c r="M286" s="1"/>
      <c r="N286" s="1"/>
      <c r="O286" s="1"/>
    </row>
    <row r="287" spans="1:16" s="262" customFormat="1" ht="12.95" customHeight="1" x14ac:dyDescent="0.25">
      <c r="A287" s="298"/>
      <c r="B287" s="722"/>
      <c r="C287" s="722"/>
      <c r="D287" s="722"/>
      <c r="E287" s="722"/>
      <c r="F287" s="726"/>
      <c r="G287" s="726"/>
      <c r="H287" s="265"/>
      <c r="I287" s="265"/>
      <c r="J287" s="265"/>
      <c r="K287" s="265"/>
      <c r="L287" s="265"/>
      <c r="M287" s="1"/>
      <c r="N287" s="1"/>
      <c r="O287" s="1"/>
    </row>
    <row r="288" spans="1:16" s="273" customFormat="1" ht="18" customHeight="1" x14ac:dyDescent="0.2">
      <c r="A288" s="299"/>
      <c r="B288" s="371" t="s">
        <v>896</v>
      </c>
      <c r="C288" s="274" t="s">
        <v>878</v>
      </c>
      <c r="D288" s="371" t="s">
        <v>864</v>
      </c>
      <c r="E288" s="371" t="s">
        <v>863</v>
      </c>
      <c r="F288" s="262"/>
      <c r="G288" s="285"/>
      <c r="H288" s="276"/>
      <c r="I288" s="708" t="s">
        <v>992</v>
      </c>
      <c r="J288" s="709"/>
      <c r="K288" s="709"/>
      <c r="L288" s="709"/>
      <c r="M288" s="709"/>
      <c r="N288" s="710"/>
      <c r="O288" s="260" t="s">
        <v>873</v>
      </c>
      <c r="P288" s="386" t="s">
        <v>349</v>
      </c>
    </row>
    <row r="289" spans="1:16" s="262" customFormat="1" ht="18" x14ac:dyDescent="0.25">
      <c r="A289" s="298"/>
      <c r="B289" s="278"/>
      <c r="C289" s="278"/>
      <c r="D289" s="400" t="s">
        <v>850</v>
      </c>
      <c r="E289" s="400" t="s">
        <v>318</v>
      </c>
      <c r="G289" s="285"/>
      <c r="H289" s="279"/>
      <c r="I289" s="714"/>
      <c r="J289" s="715"/>
      <c r="K289" s="715"/>
      <c r="L289" s="715"/>
      <c r="M289" s="715"/>
      <c r="N289" s="716"/>
      <c r="O289" s="399"/>
      <c r="P289" s="385">
        <f>O289*C289</f>
        <v>0</v>
      </c>
    </row>
    <row r="290" spans="1:16" s="262" customFormat="1" ht="18" x14ac:dyDescent="0.25">
      <c r="A290" s="298"/>
      <c r="B290" s="278"/>
      <c r="C290" s="278"/>
      <c r="D290" s="400" t="s">
        <v>852</v>
      </c>
      <c r="E290" s="400" t="s">
        <v>318</v>
      </c>
      <c r="G290" s="285"/>
      <c r="H290" s="279"/>
      <c r="I290" s="714"/>
      <c r="J290" s="715"/>
      <c r="K290" s="715"/>
      <c r="L290" s="715"/>
      <c r="M290" s="715"/>
      <c r="N290" s="716"/>
      <c r="O290" s="399"/>
      <c r="P290" s="385">
        <f>O290*C290</f>
        <v>0</v>
      </c>
    </row>
    <row r="291" spans="1:16" s="262" customFormat="1" ht="18" x14ac:dyDescent="0.25">
      <c r="A291" s="298"/>
      <c r="B291" s="278"/>
      <c r="C291" s="278"/>
      <c r="D291" s="400" t="s">
        <v>850</v>
      </c>
      <c r="E291" s="400" t="s">
        <v>318</v>
      </c>
      <c r="G291" s="285"/>
      <c r="H291" s="279"/>
      <c r="I291" s="714"/>
      <c r="J291" s="715"/>
      <c r="K291" s="715"/>
      <c r="L291" s="715"/>
      <c r="M291" s="715"/>
      <c r="N291" s="716"/>
      <c r="O291" s="399"/>
      <c r="P291" s="385">
        <f>O291*C291</f>
        <v>0</v>
      </c>
    </row>
    <row r="292" spans="1:16" s="262" customFormat="1" ht="18" x14ac:dyDescent="0.25">
      <c r="A292" s="298"/>
      <c r="B292" s="278"/>
      <c r="C292" s="278"/>
      <c r="D292" s="400" t="s">
        <v>852</v>
      </c>
      <c r="E292" s="400" t="s">
        <v>318</v>
      </c>
      <c r="G292" s="285"/>
      <c r="H292" s="279"/>
      <c r="I292" s="714"/>
      <c r="J292" s="715"/>
      <c r="K292" s="715"/>
      <c r="L292" s="715"/>
      <c r="M292" s="715"/>
      <c r="N292" s="716"/>
      <c r="O292" s="399"/>
      <c r="P292" s="385">
        <f>O292*C292</f>
        <v>0</v>
      </c>
    </row>
    <row r="293" spans="1:16" s="262" customFormat="1" ht="18" customHeight="1" x14ac:dyDescent="0.25">
      <c r="A293" s="298"/>
      <c r="B293" s="354"/>
      <c r="C293" s="354"/>
      <c r="D293" s="354"/>
      <c r="E293" s="354"/>
      <c r="F293" s="354"/>
      <c r="G293" s="354"/>
      <c r="H293" s="265"/>
      <c r="I293" s="265"/>
      <c r="J293" s="265"/>
      <c r="K293" s="265"/>
      <c r="L293" s="265"/>
      <c r="M293" s="1"/>
      <c r="N293" s="1"/>
      <c r="O293" s="66" t="s">
        <v>1048</v>
      </c>
      <c r="P293" s="385">
        <f>SUM(P291:P292)</f>
        <v>0</v>
      </c>
    </row>
    <row r="294" spans="1:16" s="273" customFormat="1" ht="29.25" customHeight="1" x14ac:dyDescent="0.2">
      <c r="A294" s="299"/>
      <c r="B294" s="753" t="s">
        <v>964</v>
      </c>
      <c r="C294" s="754"/>
      <c r="D294" s="754"/>
      <c r="E294" s="754"/>
      <c r="F294" s="754"/>
      <c r="G294" s="755"/>
      <c r="H294" s="280"/>
      <c r="I294" s="285"/>
      <c r="J294" s="285"/>
      <c r="K294" s="285"/>
      <c r="L294" s="285"/>
      <c r="M294" s="1"/>
      <c r="N294" s="1"/>
      <c r="O294" s="1"/>
      <c r="P294" s="285"/>
    </row>
    <row r="295" spans="1:16" s="262" customFormat="1" ht="18" x14ac:dyDescent="0.25">
      <c r="A295" s="298"/>
      <c r="B295" s="750"/>
      <c r="C295" s="751"/>
      <c r="D295" s="751"/>
      <c r="E295" s="751"/>
      <c r="F295" s="751"/>
      <c r="G295" s="752"/>
      <c r="H295" s="280"/>
      <c r="I295" s="280"/>
      <c r="J295" s="280"/>
      <c r="K295" s="280"/>
      <c r="L295" s="272"/>
      <c r="M295" s="1"/>
      <c r="N295" s="1"/>
      <c r="O295" s="1"/>
    </row>
    <row r="296" spans="1:16" s="262" customFormat="1" ht="18" x14ac:dyDescent="0.25">
      <c r="A296" s="298"/>
      <c r="B296" s="750"/>
      <c r="C296" s="751"/>
      <c r="D296" s="751"/>
      <c r="E296" s="751"/>
      <c r="F296" s="751"/>
      <c r="G296" s="752"/>
      <c r="H296" s="280"/>
      <c r="I296" s="280"/>
      <c r="J296" s="280"/>
      <c r="K296" s="280"/>
      <c r="L296" s="272"/>
      <c r="M296" s="1"/>
      <c r="N296" s="1"/>
      <c r="O296" s="1"/>
    </row>
    <row r="297" spans="1:16" s="262" customFormat="1" ht="18" x14ac:dyDescent="0.25">
      <c r="A297" s="298"/>
      <c r="B297" s="750"/>
      <c r="C297" s="751"/>
      <c r="D297" s="751"/>
      <c r="E297" s="751"/>
      <c r="F297" s="751"/>
      <c r="G297" s="752"/>
      <c r="H297" s="280"/>
      <c r="I297" s="280"/>
      <c r="J297" s="280"/>
      <c r="K297" s="280"/>
      <c r="L297" s="272"/>
      <c r="M297" s="1"/>
      <c r="N297" s="1"/>
      <c r="O297" s="1"/>
    </row>
    <row r="298" spans="1:16" s="262" customFormat="1" ht="18" x14ac:dyDescent="0.25">
      <c r="A298" s="298"/>
      <c r="B298" s="750"/>
      <c r="C298" s="751"/>
      <c r="D298" s="751"/>
      <c r="E298" s="751"/>
      <c r="F298" s="751"/>
      <c r="G298" s="752"/>
      <c r="H298" s="280"/>
      <c r="I298" s="280"/>
      <c r="J298" s="280"/>
      <c r="K298" s="280"/>
      <c r="M298" s="1"/>
      <c r="N298" s="1"/>
      <c r="O298" s="1"/>
    </row>
    <row r="299" spans="1:16" s="262" customFormat="1" ht="18" x14ac:dyDescent="0.25">
      <c r="A299" s="298"/>
      <c r="B299" s="750"/>
      <c r="C299" s="751"/>
      <c r="D299" s="751"/>
      <c r="E299" s="751"/>
      <c r="F299" s="751"/>
      <c r="G299" s="752"/>
      <c r="H299" s="280"/>
      <c r="I299" s="280"/>
      <c r="J299" s="280"/>
      <c r="K299" s="280"/>
      <c r="M299" s="1"/>
      <c r="N299" s="1"/>
      <c r="O299" s="1"/>
    </row>
    <row r="300" spans="1:16" s="262" customFormat="1" ht="18" x14ac:dyDescent="0.25">
      <c r="A300" s="298"/>
      <c r="B300" s="750"/>
      <c r="C300" s="751"/>
      <c r="D300" s="751"/>
      <c r="E300" s="751"/>
      <c r="F300" s="751"/>
      <c r="G300" s="752"/>
      <c r="H300" s="280"/>
      <c r="I300" s="280"/>
      <c r="J300" s="280"/>
      <c r="K300" s="280"/>
      <c r="M300" s="1"/>
      <c r="N300" s="1"/>
      <c r="O300" s="1"/>
    </row>
    <row r="301" spans="1:16" ht="28.5" customHeight="1" x14ac:dyDescent="0.2"/>
    <row r="302" spans="1:16" s="262" customFormat="1" ht="20.25" customHeight="1" x14ac:dyDescent="0.25">
      <c r="A302" s="298"/>
      <c r="B302" s="314" t="s">
        <v>1087</v>
      </c>
      <c r="E302" s="264"/>
      <c r="G302" s="265"/>
      <c r="H302" s="254"/>
      <c r="I302" s="266"/>
      <c r="J302" s="287"/>
      <c r="K302" s="287"/>
      <c r="L302" s="287"/>
      <c r="M302" s="1"/>
      <c r="N302" s="1"/>
      <c r="O302" s="1"/>
    </row>
    <row r="303" spans="1:16" s="262" customFormat="1" ht="27" customHeight="1" x14ac:dyDescent="0.25">
      <c r="A303" s="298"/>
      <c r="B303" s="731" t="s">
        <v>880</v>
      </c>
      <c r="C303" s="732"/>
      <c r="D303" s="732"/>
      <c r="E303" s="732"/>
      <c r="F303" s="732"/>
      <c r="G303" s="733"/>
      <c r="H303" s="254"/>
      <c r="I303" s="266"/>
      <c r="J303" s="287"/>
      <c r="K303" s="287"/>
      <c r="L303" s="287"/>
      <c r="M303" s="1"/>
      <c r="N303" s="1"/>
      <c r="O303" s="1"/>
    </row>
    <row r="304" spans="1:16" s="262" customFormat="1" ht="12.75" customHeight="1" x14ac:dyDescent="0.25">
      <c r="A304" s="298"/>
      <c r="B304" s="740"/>
      <c r="C304" s="741"/>
      <c r="D304" s="741"/>
      <c r="E304" s="741"/>
      <c r="F304" s="741"/>
      <c r="G304" s="742"/>
      <c r="H304" s="268"/>
      <c r="I304" s="269"/>
      <c r="J304" s="270"/>
      <c r="K304" s="269"/>
      <c r="L304" s="265"/>
      <c r="M304" s="1"/>
      <c r="N304" s="1"/>
      <c r="O304" s="1"/>
    </row>
    <row r="305" spans="1:16" s="262" customFormat="1" ht="12.75" customHeight="1" x14ac:dyDescent="0.25">
      <c r="A305" s="298"/>
      <c r="B305" s="743"/>
      <c r="C305" s="744"/>
      <c r="D305" s="744"/>
      <c r="E305" s="744"/>
      <c r="F305" s="744"/>
      <c r="G305" s="745"/>
      <c r="H305" s="237"/>
      <c r="I305" s="265"/>
      <c r="J305" s="237"/>
      <c r="K305" s="265"/>
      <c r="L305" s="265"/>
      <c r="M305" s="1"/>
      <c r="N305" s="1"/>
      <c r="O305" s="1"/>
    </row>
    <row r="306" spans="1:16" s="262" customFormat="1" ht="17.25" customHeight="1" x14ac:dyDescent="0.25">
      <c r="A306" s="298"/>
      <c r="B306" s="746"/>
      <c r="C306" s="747"/>
      <c r="D306" s="747"/>
      <c r="E306" s="747"/>
      <c r="F306" s="747"/>
      <c r="G306" s="748"/>
      <c r="H306" s="237"/>
      <c r="I306" s="265"/>
      <c r="J306" s="237"/>
      <c r="K306" s="265"/>
      <c r="L306" s="265"/>
      <c r="M306" s="1"/>
      <c r="N306" s="1"/>
      <c r="O306" s="1"/>
    </row>
    <row r="307" spans="1:16" s="262" customFormat="1" ht="12.75" customHeight="1" x14ac:dyDescent="0.25">
      <c r="A307" s="298"/>
      <c r="B307" s="722"/>
      <c r="C307" s="722"/>
      <c r="D307" s="722"/>
      <c r="E307" s="722"/>
      <c r="F307" s="722"/>
      <c r="G307" s="722"/>
      <c r="H307" s="265"/>
      <c r="I307" s="265"/>
      <c r="J307" s="265"/>
      <c r="K307" s="265"/>
      <c r="L307" s="265"/>
      <c r="M307" s="1"/>
      <c r="N307" s="1"/>
      <c r="O307" s="1"/>
    </row>
    <row r="308" spans="1:16" s="262" customFormat="1" ht="12.75" customHeight="1" x14ac:dyDescent="0.25">
      <c r="A308" s="298"/>
      <c r="B308" s="719" t="s">
        <v>884</v>
      </c>
      <c r="C308" s="720"/>
      <c r="D308" s="720"/>
      <c r="E308" s="720"/>
      <c r="F308" s="720"/>
      <c r="G308" s="721"/>
      <c r="H308" s="265"/>
      <c r="I308" s="265"/>
      <c r="J308" s="265"/>
      <c r="K308" s="265"/>
      <c r="L308" s="265"/>
      <c r="M308" s="1"/>
      <c r="N308" s="1"/>
      <c r="O308" s="1"/>
    </row>
    <row r="309" spans="1:16" s="262" customFormat="1" ht="91.5" customHeight="1" x14ac:dyDescent="0.25">
      <c r="A309" s="298"/>
      <c r="B309" s="723" t="s">
        <v>1036</v>
      </c>
      <c r="C309" s="724"/>
      <c r="D309" s="724"/>
      <c r="E309" s="724"/>
      <c r="F309" s="724"/>
      <c r="G309" s="725"/>
      <c r="H309" s="1"/>
      <c r="J309" s="254"/>
      <c r="L309" s="1"/>
      <c r="M309" s="1"/>
      <c r="N309" s="1"/>
      <c r="O309" s="1"/>
    </row>
    <row r="310" spans="1:16" s="262" customFormat="1" ht="12.95" customHeight="1" x14ac:dyDescent="0.25">
      <c r="A310" s="298"/>
      <c r="B310" s="722"/>
      <c r="C310" s="722"/>
      <c r="D310" s="722"/>
      <c r="E310" s="722"/>
      <c r="F310" s="726"/>
      <c r="G310" s="726"/>
      <c r="H310" s="265"/>
      <c r="I310" s="265"/>
      <c r="J310" s="265"/>
      <c r="K310" s="265"/>
      <c r="L310" s="265"/>
      <c r="M310" s="1"/>
      <c r="N310" s="1"/>
      <c r="O310" s="1"/>
    </row>
    <row r="311" spans="1:16" s="273" customFormat="1" ht="18" customHeight="1" x14ac:dyDescent="0.2">
      <c r="A311" s="299"/>
      <c r="B311" s="371" t="s">
        <v>896</v>
      </c>
      <c r="C311" s="274" t="s">
        <v>878</v>
      </c>
      <c r="D311" s="371" t="s">
        <v>864</v>
      </c>
      <c r="E311" s="371" t="s">
        <v>863</v>
      </c>
      <c r="F311" s="401"/>
      <c r="G311" s="285"/>
      <c r="H311" s="276"/>
      <c r="I311" s="708" t="s">
        <v>992</v>
      </c>
      <c r="J311" s="709"/>
      <c r="K311" s="709"/>
      <c r="L311" s="709"/>
      <c r="M311" s="709"/>
      <c r="N311" s="710"/>
      <c r="O311" s="260" t="s">
        <v>873</v>
      </c>
      <c r="P311" s="386" t="s">
        <v>349</v>
      </c>
    </row>
    <row r="312" spans="1:16" s="262" customFormat="1" ht="18" x14ac:dyDescent="0.25">
      <c r="A312" s="298"/>
      <c r="B312" s="391"/>
      <c r="C312" s="278"/>
      <c r="D312" s="400" t="s">
        <v>850</v>
      </c>
      <c r="E312" s="400" t="s">
        <v>318</v>
      </c>
      <c r="F312" s="401"/>
      <c r="G312" s="285"/>
      <c r="H312" s="279"/>
      <c r="I312" s="714"/>
      <c r="J312" s="715"/>
      <c r="K312" s="715"/>
      <c r="L312" s="715"/>
      <c r="M312" s="715"/>
      <c r="N312" s="716"/>
      <c r="O312" s="399"/>
      <c r="P312" s="385">
        <f>O312*C312</f>
        <v>0</v>
      </c>
    </row>
    <row r="313" spans="1:16" s="262" customFormat="1" ht="18" x14ac:dyDescent="0.25">
      <c r="A313" s="298"/>
      <c r="B313" s="391"/>
      <c r="C313" s="278"/>
      <c r="D313" s="400" t="s">
        <v>852</v>
      </c>
      <c r="E313" s="400" t="s">
        <v>318</v>
      </c>
      <c r="F313" s="401"/>
      <c r="G313" s="285"/>
      <c r="H313" s="279"/>
      <c r="I313" s="714"/>
      <c r="J313" s="715"/>
      <c r="K313" s="715"/>
      <c r="L313" s="715"/>
      <c r="M313" s="715"/>
      <c r="N313" s="716"/>
      <c r="O313" s="399"/>
      <c r="P313" s="385">
        <f>O313*C313</f>
        <v>0</v>
      </c>
    </row>
    <row r="314" spans="1:16" s="262" customFormat="1" ht="18" x14ac:dyDescent="0.25">
      <c r="A314" s="298"/>
      <c r="B314" s="391"/>
      <c r="C314" s="278"/>
      <c r="D314" s="400" t="s">
        <v>850</v>
      </c>
      <c r="E314" s="400" t="s">
        <v>318</v>
      </c>
      <c r="F314" s="401"/>
      <c r="G314" s="285"/>
      <c r="H314" s="279"/>
      <c r="I314" s="714"/>
      <c r="J314" s="715"/>
      <c r="K314" s="715"/>
      <c r="L314" s="715"/>
      <c r="M314" s="715"/>
      <c r="N314" s="716"/>
      <c r="O314" s="399"/>
      <c r="P314" s="385">
        <f>O314*C314</f>
        <v>0</v>
      </c>
    </row>
    <row r="315" spans="1:16" s="262" customFormat="1" ht="18" customHeight="1" x14ac:dyDescent="0.25">
      <c r="A315" s="298"/>
      <c r="B315" s="391"/>
      <c r="C315" s="278"/>
      <c r="D315" s="400" t="s">
        <v>852</v>
      </c>
      <c r="E315" s="400" t="s">
        <v>318</v>
      </c>
      <c r="F315" s="401"/>
      <c r="G315" s="285"/>
      <c r="H315" s="265"/>
      <c r="I315" s="714"/>
      <c r="J315" s="715"/>
      <c r="K315" s="715"/>
      <c r="L315" s="715"/>
      <c r="M315" s="715"/>
      <c r="N315" s="716"/>
      <c r="O315" s="399"/>
      <c r="P315" s="385">
        <f>O315*C315</f>
        <v>0</v>
      </c>
    </row>
    <row r="316" spans="1:16" s="262" customFormat="1" ht="18" customHeight="1" x14ac:dyDescent="0.25">
      <c r="A316" s="298"/>
      <c r="B316" s="354"/>
      <c r="C316" s="354"/>
      <c r="D316" s="354"/>
      <c r="E316" s="354"/>
      <c r="F316" s="354"/>
      <c r="G316" s="354"/>
      <c r="H316" s="265"/>
      <c r="I316" s="265"/>
      <c r="J316" s="265"/>
      <c r="K316" s="265"/>
      <c r="L316" s="265"/>
      <c r="M316" s="1"/>
      <c r="N316" s="1"/>
      <c r="O316" s="66" t="s">
        <v>1048</v>
      </c>
      <c r="P316" s="385">
        <f>SUM(P312:P315)</f>
        <v>0</v>
      </c>
    </row>
    <row r="317" spans="1:16" s="273" customFormat="1" ht="29.25" customHeight="1" x14ac:dyDescent="0.2">
      <c r="A317" s="299"/>
      <c r="B317" s="753" t="s">
        <v>964</v>
      </c>
      <c r="C317" s="754"/>
      <c r="D317" s="754"/>
      <c r="E317" s="754"/>
      <c r="F317" s="754"/>
      <c r="G317" s="755"/>
      <c r="H317" s="280"/>
      <c r="I317" s="285"/>
      <c r="J317" s="285"/>
      <c r="K317" s="285"/>
      <c r="L317" s="285"/>
      <c r="M317" s="1"/>
      <c r="N317" s="1"/>
      <c r="O317" s="1"/>
      <c r="P317" s="285"/>
    </row>
    <row r="318" spans="1:16" s="262" customFormat="1" ht="18" x14ac:dyDescent="0.25">
      <c r="A318" s="298"/>
      <c r="B318" s="750"/>
      <c r="C318" s="751"/>
      <c r="D318" s="751"/>
      <c r="E318" s="751"/>
      <c r="F318" s="751"/>
      <c r="G318" s="752"/>
      <c r="H318" s="280"/>
      <c r="I318" s="280"/>
      <c r="J318" s="280"/>
      <c r="K318" s="280"/>
      <c r="L318" s="272"/>
      <c r="M318" s="1"/>
      <c r="N318" s="1"/>
      <c r="O318" s="1"/>
    </row>
    <row r="319" spans="1:16" s="262" customFormat="1" ht="18" x14ac:dyDescent="0.25">
      <c r="A319" s="298"/>
      <c r="B319" s="750"/>
      <c r="C319" s="751"/>
      <c r="D319" s="751"/>
      <c r="E319" s="751"/>
      <c r="F319" s="751"/>
      <c r="G319" s="752"/>
      <c r="H319" s="280"/>
      <c r="I319" s="280"/>
      <c r="J319" s="280"/>
      <c r="K319" s="280"/>
      <c r="L319" s="272"/>
      <c r="M319" s="1"/>
      <c r="N319" s="1"/>
      <c r="O319" s="1"/>
    </row>
    <row r="320" spans="1:16" s="262" customFormat="1" ht="18" x14ac:dyDescent="0.25">
      <c r="A320" s="298"/>
      <c r="B320" s="750"/>
      <c r="C320" s="751"/>
      <c r="D320" s="751"/>
      <c r="E320" s="751"/>
      <c r="F320" s="751"/>
      <c r="G320" s="752"/>
      <c r="H320" s="280"/>
      <c r="I320" s="280"/>
      <c r="J320" s="280"/>
      <c r="K320" s="280"/>
      <c r="L320" s="272"/>
      <c r="M320" s="1"/>
      <c r="N320" s="1"/>
      <c r="O320" s="1"/>
    </row>
    <row r="321" spans="1:16" s="262" customFormat="1" ht="18" x14ac:dyDescent="0.25">
      <c r="A321" s="298"/>
      <c r="B321" s="750"/>
      <c r="C321" s="751"/>
      <c r="D321" s="751"/>
      <c r="E321" s="751"/>
      <c r="F321" s="751"/>
      <c r="G321" s="752"/>
      <c r="H321" s="280"/>
      <c r="I321" s="280"/>
      <c r="J321" s="280"/>
      <c r="K321" s="280"/>
      <c r="M321" s="1"/>
      <c r="N321" s="1"/>
      <c r="O321" s="1"/>
    </row>
    <row r="322" spans="1:16" s="262" customFormat="1" ht="18" x14ac:dyDescent="0.25">
      <c r="A322" s="298"/>
      <c r="B322" s="750"/>
      <c r="C322" s="751"/>
      <c r="D322" s="751"/>
      <c r="E322" s="751"/>
      <c r="F322" s="751"/>
      <c r="G322" s="752"/>
      <c r="H322" s="280"/>
      <c r="I322" s="280"/>
      <c r="J322" s="280"/>
      <c r="K322" s="280"/>
      <c r="M322" s="1"/>
      <c r="N322" s="1"/>
      <c r="O322" s="1"/>
    </row>
    <row r="323" spans="1:16" s="262" customFormat="1" ht="18" x14ac:dyDescent="0.25">
      <c r="A323" s="298"/>
      <c r="B323" s="750"/>
      <c r="C323" s="751"/>
      <c r="D323" s="751"/>
      <c r="E323" s="751"/>
      <c r="F323" s="751"/>
      <c r="G323" s="752"/>
      <c r="H323" s="280"/>
      <c r="I323" s="280"/>
      <c r="J323" s="280"/>
      <c r="K323" s="280"/>
      <c r="M323" s="1"/>
      <c r="N323" s="1"/>
      <c r="O323" s="1"/>
    </row>
    <row r="324" spans="1:16" ht="47.25" customHeight="1" x14ac:dyDescent="0.2"/>
    <row r="325" spans="1:16" s="262" customFormat="1" ht="20.25" customHeight="1" x14ac:dyDescent="0.25">
      <c r="A325" s="298"/>
      <c r="B325" s="312" t="s">
        <v>1074</v>
      </c>
      <c r="C325" s="1"/>
      <c r="D325" s="1"/>
      <c r="E325" s="1"/>
      <c r="F325" s="1"/>
      <c r="G325" s="1"/>
      <c r="H325" s="1"/>
      <c r="I325" s="1"/>
      <c r="J325" s="1"/>
      <c r="K325" s="1"/>
      <c r="L325" s="1"/>
      <c r="M325" s="1"/>
      <c r="N325" s="1"/>
      <c r="O325" s="1"/>
    </row>
    <row r="326" spans="1:16" s="262" customFormat="1" ht="20.25" customHeight="1" x14ac:dyDescent="0.25">
      <c r="A326" s="298"/>
      <c r="B326" s="314" t="s">
        <v>1075</v>
      </c>
      <c r="E326" s="264"/>
      <c r="G326" s="265"/>
      <c r="H326" s="254"/>
      <c r="I326" s="266"/>
      <c r="J326" s="287"/>
      <c r="K326" s="287"/>
      <c r="L326" s="287"/>
      <c r="M326" s="1"/>
      <c r="N326" s="1"/>
      <c r="O326" s="1"/>
    </row>
    <row r="327" spans="1:16" s="262" customFormat="1" ht="30.75" customHeight="1" x14ac:dyDescent="0.25">
      <c r="A327" s="298"/>
      <c r="B327" s="731" t="s">
        <v>880</v>
      </c>
      <c r="C327" s="732"/>
      <c r="D327" s="732"/>
      <c r="E327" s="732"/>
      <c r="F327" s="732"/>
      <c r="G327" s="733"/>
      <c r="H327" s="254"/>
      <c r="I327" s="266"/>
      <c r="J327" s="287"/>
      <c r="K327" s="287"/>
      <c r="L327" s="287"/>
      <c r="M327" s="1"/>
      <c r="N327" s="1"/>
      <c r="O327" s="1"/>
    </row>
    <row r="328" spans="1:16" s="262" customFormat="1" ht="12.75" customHeight="1" x14ac:dyDescent="0.25">
      <c r="A328" s="298"/>
      <c r="B328" s="740"/>
      <c r="C328" s="741"/>
      <c r="D328" s="741"/>
      <c r="E328" s="741"/>
      <c r="F328" s="741"/>
      <c r="G328" s="742"/>
      <c r="H328" s="268"/>
      <c r="I328" s="269"/>
      <c r="J328" s="270"/>
      <c r="K328" s="269"/>
      <c r="L328" s="265"/>
      <c r="M328" s="1"/>
      <c r="N328" s="1"/>
      <c r="O328" s="1"/>
    </row>
    <row r="329" spans="1:16" s="262" customFormat="1" ht="12.75" customHeight="1" x14ac:dyDescent="0.25">
      <c r="A329" s="298"/>
      <c r="B329" s="743"/>
      <c r="C329" s="744"/>
      <c r="D329" s="744"/>
      <c r="E329" s="744"/>
      <c r="F329" s="744"/>
      <c r="G329" s="745"/>
      <c r="H329" s="237"/>
      <c r="I329" s="265"/>
      <c r="J329" s="237"/>
      <c r="K329" s="265"/>
      <c r="L329" s="265"/>
      <c r="M329" s="1"/>
      <c r="N329" s="1"/>
      <c r="O329" s="1"/>
    </row>
    <row r="330" spans="1:16" s="262" customFormat="1" ht="17.25" customHeight="1" x14ac:dyDescent="0.25">
      <c r="A330" s="298"/>
      <c r="B330" s="746"/>
      <c r="C330" s="747"/>
      <c r="D330" s="747"/>
      <c r="E330" s="747"/>
      <c r="F330" s="747"/>
      <c r="G330" s="748"/>
      <c r="H330" s="237"/>
      <c r="I330" s="265"/>
      <c r="J330" s="237"/>
      <c r="K330" s="265"/>
      <c r="L330" s="265"/>
      <c r="M330" s="1"/>
      <c r="N330" s="1"/>
      <c r="O330" s="1"/>
    </row>
    <row r="331" spans="1:16" s="262" customFormat="1" ht="12.75" customHeight="1" x14ac:dyDescent="0.25">
      <c r="A331" s="298"/>
      <c r="B331" s="722"/>
      <c r="C331" s="722"/>
      <c r="D331" s="722"/>
      <c r="E331" s="722"/>
      <c r="F331" s="722"/>
      <c r="G331" s="722"/>
      <c r="H331" s="265"/>
      <c r="I331" s="265"/>
      <c r="J331" s="265"/>
      <c r="K331" s="265"/>
      <c r="L331" s="265"/>
      <c r="M331" s="1"/>
      <c r="N331" s="1"/>
      <c r="O331" s="1"/>
    </row>
    <row r="332" spans="1:16" s="262" customFormat="1" ht="12.75" customHeight="1" x14ac:dyDescent="0.25">
      <c r="A332" s="298"/>
      <c r="B332" s="719" t="s">
        <v>872</v>
      </c>
      <c r="C332" s="720"/>
      <c r="D332" s="720"/>
      <c r="E332" s="720"/>
      <c r="F332" s="720"/>
      <c r="G332" s="721"/>
      <c r="H332" s="265"/>
      <c r="I332" s="265"/>
      <c r="J332" s="265"/>
      <c r="K332" s="265"/>
      <c r="L332" s="265"/>
      <c r="M332" s="1"/>
      <c r="N332" s="1"/>
      <c r="O332" s="1"/>
    </row>
    <row r="333" spans="1:16" s="262" customFormat="1" ht="69" customHeight="1" x14ac:dyDescent="0.25">
      <c r="A333" s="298"/>
      <c r="B333" s="723" t="s">
        <v>985</v>
      </c>
      <c r="C333" s="724"/>
      <c r="D333" s="724"/>
      <c r="E333" s="724"/>
      <c r="F333" s="724"/>
      <c r="G333" s="725"/>
      <c r="H333" s="1"/>
      <c r="I333" s="1"/>
      <c r="J333" s="1"/>
      <c r="K333" s="1"/>
      <c r="L333" s="1"/>
      <c r="M333" s="1"/>
      <c r="N333" s="1"/>
      <c r="O333" s="1"/>
    </row>
    <row r="334" spans="1:16" s="262" customFormat="1" ht="12.95" customHeight="1" x14ac:dyDescent="0.25">
      <c r="A334" s="298"/>
      <c r="B334" s="354"/>
      <c r="C334" s="354"/>
      <c r="D334" s="354"/>
      <c r="E334" s="354"/>
      <c r="F334" s="285"/>
      <c r="G334" s="285"/>
      <c r="H334" s="265"/>
      <c r="I334" s="265"/>
      <c r="J334" s="265"/>
      <c r="K334" s="265"/>
      <c r="L334" s="265"/>
      <c r="M334" s="1"/>
      <c r="N334" s="1"/>
      <c r="O334" s="1"/>
    </row>
    <row r="335" spans="1:16" s="273" customFormat="1" ht="18" customHeight="1" x14ac:dyDescent="0.2">
      <c r="A335" s="299"/>
      <c r="B335" s="274" t="s">
        <v>863</v>
      </c>
      <c r="C335" s="274" t="s">
        <v>878</v>
      </c>
      <c r="D335" s="727" t="s">
        <v>864</v>
      </c>
      <c r="E335" s="728"/>
      <c r="F335" s="358"/>
      <c r="H335" s="276"/>
      <c r="I335" s="708" t="s">
        <v>992</v>
      </c>
      <c r="J335" s="709"/>
      <c r="K335" s="709"/>
      <c r="L335" s="709"/>
      <c r="M335" s="709"/>
      <c r="N335" s="710"/>
      <c r="O335" s="260" t="s">
        <v>879</v>
      </c>
      <c r="P335" s="295" t="s">
        <v>349</v>
      </c>
    </row>
    <row r="336" spans="1:16" s="267" customFormat="1" ht="18" x14ac:dyDescent="0.2">
      <c r="A336" s="297"/>
      <c r="B336" s="357" t="s">
        <v>114</v>
      </c>
      <c r="C336" s="278"/>
      <c r="D336" s="764" t="s">
        <v>855</v>
      </c>
      <c r="E336" s="765"/>
      <c r="F336" s="358"/>
      <c r="G336" s="285"/>
      <c r="H336" s="279"/>
      <c r="I336" s="714"/>
      <c r="J336" s="715"/>
      <c r="K336" s="715"/>
      <c r="L336" s="715"/>
      <c r="M336" s="715"/>
      <c r="N336" s="716"/>
      <c r="O336" s="384">
        <f>INDEX($E$13:$E$25,MATCH($D336,$B$13:$B$25,0))</f>
        <v>0</v>
      </c>
      <c r="P336" s="296">
        <f>O336*C336</f>
        <v>0</v>
      </c>
    </row>
    <row r="337" spans="1:16" s="267" customFormat="1" ht="18" x14ac:dyDescent="0.2">
      <c r="A337" s="297"/>
      <c r="B337" s="357" t="s">
        <v>114</v>
      </c>
      <c r="C337" s="278"/>
      <c r="D337" s="764" t="s">
        <v>854</v>
      </c>
      <c r="E337" s="765"/>
      <c r="F337" s="297"/>
      <c r="G337" s="297"/>
      <c r="H337" s="279"/>
      <c r="I337" s="714"/>
      <c r="J337" s="715"/>
      <c r="K337" s="715"/>
      <c r="L337" s="715"/>
      <c r="M337" s="715"/>
      <c r="N337" s="716"/>
      <c r="O337" s="384">
        <f>INDEX($E$13:$E$25,MATCH($D337,$B$13:$B$25,0))</f>
        <v>0</v>
      </c>
      <c r="P337" s="296">
        <f>O337*C337</f>
        <v>0</v>
      </c>
    </row>
    <row r="338" spans="1:16" s="262" customFormat="1" ht="18" customHeight="1" x14ac:dyDescent="0.25">
      <c r="A338" s="298"/>
      <c r="B338" s="722"/>
      <c r="C338" s="722"/>
      <c r="D338" s="722"/>
      <c r="E338" s="722"/>
      <c r="F338" s="722"/>
      <c r="G338" s="722"/>
      <c r="H338" s="265"/>
      <c r="I338" s="280"/>
      <c r="J338" s="280"/>
      <c r="K338" s="280"/>
      <c r="L338" s="285"/>
      <c r="M338" s="1"/>
      <c r="N338" s="1"/>
      <c r="O338" s="66" t="s">
        <v>1048</v>
      </c>
      <c r="P338" s="296">
        <f>SUM(P336:P337)</f>
        <v>0</v>
      </c>
    </row>
    <row r="339" spans="1:16" s="273" customFormat="1" ht="29.25" customHeight="1" x14ac:dyDescent="0.2">
      <c r="A339" s="299"/>
      <c r="B339" s="753" t="s">
        <v>964</v>
      </c>
      <c r="C339" s="754"/>
      <c r="D339" s="754"/>
      <c r="E339" s="754"/>
      <c r="F339" s="754"/>
      <c r="G339" s="755"/>
      <c r="H339" s="280"/>
      <c r="O339" s="1"/>
      <c r="P339" s="285"/>
    </row>
    <row r="340" spans="1:16" s="262" customFormat="1" ht="18" x14ac:dyDescent="0.25">
      <c r="A340" s="298"/>
      <c r="B340" s="750"/>
      <c r="C340" s="751"/>
      <c r="D340" s="751"/>
      <c r="E340" s="751"/>
      <c r="F340" s="751"/>
      <c r="G340" s="752"/>
      <c r="H340" s="280"/>
      <c r="I340" s="280"/>
      <c r="J340" s="280"/>
      <c r="K340" s="280"/>
      <c r="L340" s="272"/>
      <c r="M340" s="1"/>
      <c r="N340" s="1"/>
      <c r="O340" s="1"/>
    </row>
    <row r="341" spans="1:16" s="262" customFormat="1" ht="18" x14ac:dyDescent="0.25">
      <c r="A341" s="298"/>
      <c r="B341" s="750"/>
      <c r="C341" s="751"/>
      <c r="D341" s="751"/>
      <c r="E341" s="751"/>
      <c r="F341" s="751"/>
      <c r="G341" s="752"/>
      <c r="H341" s="280"/>
      <c r="I341" s="280"/>
      <c r="J341" s="280"/>
      <c r="K341" s="280"/>
      <c r="L341" s="272"/>
      <c r="M341" s="1"/>
      <c r="N341" s="1"/>
      <c r="O341" s="1"/>
    </row>
    <row r="342" spans="1:16" s="262" customFormat="1" ht="18" x14ac:dyDescent="0.25">
      <c r="A342" s="298"/>
      <c r="B342" s="750"/>
      <c r="C342" s="751"/>
      <c r="D342" s="751"/>
      <c r="E342" s="751"/>
      <c r="F342" s="751"/>
      <c r="G342" s="752"/>
      <c r="H342" s="280"/>
      <c r="I342" s="280"/>
      <c r="J342" s="280"/>
      <c r="K342" s="280"/>
      <c r="L342" s="272"/>
      <c r="M342" s="1"/>
      <c r="N342" s="1"/>
      <c r="O342" s="1"/>
    </row>
    <row r="343" spans="1:16" s="262" customFormat="1" ht="18" x14ac:dyDescent="0.25">
      <c r="A343" s="298"/>
      <c r="B343" s="750"/>
      <c r="C343" s="751"/>
      <c r="D343" s="751"/>
      <c r="E343" s="751"/>
      <c r="F343" s="751"/>
      <c r="G343" s="752"/>
      <c r="H343" s="280"/>
      <c r="I343" s="280"/>
      <c r="J343" s="280"/>
      <c r="K343" s="280"/>
      <c r="M343" s="1"/>
      <c r="N343" s="1"/>
      <c r="O343" s="1"/>
    </row>
    <row r="344" spans="1:16" s="262" customFormat="1" ht="18" x14ac:dyDescent="0.25">
      <c r="A344" s="298"/>
      <c r="B344" s="750"/>
      <c r="C344" s="751"/>
      <c r="D344" s="751"/>
      <c r="E344" s="751"/>
      <c r="F344" s="751"/>
      <c r="G344" s="752"/>
      <c r="H344" s="280"/>
      <c r="I344" s="280"/>
      <c r="J344" s="280"/>
      <c r="K344" s="280"/>
      <c r="M344" s="1"/>
      <c r="N344" s="1"/>
      <c r="O344" s="1"/>
    </row>
    <row r="345" spans="1:16" s="262" customFormat="1" ht="18" x14ac:dyDescent="0.25">
      <c r="A345" s="298"/>
      <c r="B345" s="750"/>
      <c r="C345" s="751"/>
      <c r="D345" s="751"/>
      <c r="E345" s="751"/>
      <c r="F345" s="751"/>
      <c r="G345" s="752"/>
      <c r="H345" s="280"/>
      <c r="I345" s="280"/>
      <c r="J345" s="280"/>
      <c r="K345" s="280"/>
      <c r="M345" s="1"/>
      <c r="N345" s="1"/>
      <c r="O345" s="1"/>
    </row>
    <row r="346" spans="1:16" s="262" customFormat="1" ht="50.25" customHeight="1" x14ac:dyDescent="0.25">
      <c r="A346" s="298"/>
      <c r="B346" s="266"/>
      <c r="C346" s="266"/>
      <c r="D346" s="266"/>
      <c r="E346" s="293"/>
      <c r="F346" s="266"/>
      <c r="G346" s="266"/>
      <c r="H346" s="266"/>
      <c r="I346" s="266"/>
      <c r="J346" s="266"/>
      <c r="K346" s="266"/>
      <c r="L346" s="266"/>
      <c r="M346" s="266"/>
      <c r="N346" s="266"/>
      <c r="O346" s="1"/>
    </row>
    <row r="347" spans="1:16" s="262" customFormat="1" ht="20.25" customHeight="1" x14ac:dyDescent="0.25">
      <c r="A347" s="298"/>
      <c r="B347" s="314" t="s">
        <v>1076</v>
      </c>
      <c r="E347" s="264"/>
      <c r="G347" s="265"/>
      <c r="H347" s="254"/>
      <c r="I347" s="266"/>
      <c r="J347" s="287"/>
      <c r="K347" s="287"/>
      <c r="L347" s="287"/>
      <c r="M347" s="1"/>
      <c r="N347" s="1"/>
      <c r="O347" s="1"/>
    </row>
    <row r="348" spans="1:16" s="262" customFormat="1" ht="27.75" customHeight="1" x14ac:dyDescent="0.25">
      <c r="A348" s="298"/>
      <c r="B348" s="731" t="s">
        <v>880</v>
      </c>
      <c r="C348" s="732"/>
      <c r="D348" s="732"/>
      <c r="E348" s="732"/>
      <c r="F348" s="732"/>
      <c r="G348" s="733"/>
      <c r="H348" s="254"/>
      <c r="I348" s="266"/>
      <c r="J348" s="287"/>
      <c r="K348" s="287"/>
      <c r="L348" s="287"/>
      <c r="M348" s="1"/>
      <c r="N348" s="1"/>
      <c r="O348" s="1"/>
    </row>
    <row r="349" spans="1:16" s="262" customFormat="1" ht="12.75" customHeight="1" x14ac:dyDescent="0.25">
      <c r="A349" s="298"/>
      <c r="B349" s="740"/>
      <c r="C349" s="741"/>
      <c r="D349" s="741"/>
      <c r="E349" s="741"/>
      <c r="F349" s="741"/>
      <c r="G349" s="742"/>
      <c r="H349" s="268"/>
      <c r="I349" s="269"/>
      <c r="J349" s="270"/>
      <c r="K349" s="269"/>
      <c r="L349" s="265"/>
      <c r="M349" s="1"/>
      <c r="N349" s="1"/>
      <c r="O349" s="1"/>
    </row>
    <row r="350" spans="1:16" s="262" customFormat="1" ht="12.75" customHeight="1" x14ac:dyDescent="0.25">
      <c r="A350" s="298"/>
      <c r="B350" s="743"/>
      <c r="C350" s="744"/>
      <c r="D350" s="744"/>
      <c r="E350" s="744"/>
      <c r="F350" s="744"/>
      <c r="G350" s="745"/>
      <c r="H350" s="237"/>
      <c r="I350" s="265"/>
      <c r="J350" s="237"/>
      <c r="K350" s="265"/>
      <c r="L350" s="265"/>
      <c r="M350" s="1"/>
      <c r="N350" s="1"/>
      <c r="O350" s="1"/>
    </row>
    <row r="351" spans="1:16" s="262" customFormat="1" ht="17.25" customHeight="1" x14ac:dyDescent="0.25">
      <c r="A351" s="298"/>
      <c r="B351" s="746"/>
      <c r="C351" s="747"/>
      <c r="D351" s="747"/>
      <c r="E351" s="747"/>
      <c r="F351" s="747"/>
      <c r="G351" s="748"/>
      <c r="H351" s="237"/>
      <c r="I351" s="265"/>
      <c r="J351" s="237"/>
      <c r="K351" s="265"/>
      <c r="L351" s="265"/>
      <c r="M351" s="1"/>
      <c r="N351" s="1"/>
      <c r="O351" s="1"/>
    </row>
    <row r="352" spans="1:16" s="262" customFormat="1" ht="12.75" customHeight="1" x14ac:dyDescent="0.25">
      <c r="A352" s="298"/>
      <c r="B352" s="766"/>
      <c r="C352" s="766"/>
      <c r="D352" s="766"/>
      <c r="E352" s="766"/>
      <c r="F352" s="766"/>
      <c r="G352" s="766"/>
      <c r="H352" s="265"/>
      <c r="I352" s="265"/>
      <c r="J352" s="265"/>
      <c r="K352" s="265"/>
      <c r="L352" s="265"/>
      <c r="M352" s="1"/>
      <c r="N352" s="1"/>
      <c r="O352" s="1"/>
    </row>
    <row r="353" spans="1:16" s="262" customFormat="1" ht="12.75" customHeight="1" x14ac:dyDescent="0.25">
      <c r="A353" s="298"/>
      <c r="B353" s="719" t="s">
        <v>872</v>
      </c>
      <c r="C353" s="720"/>
      <c r="D353" s="720"/>
      <c r="E353" s="720"/>
      <c r="F353" s="720"/>
      <c r="G353" s="721"/>
      <c r="H353" s="265"/>
      <c r="I353" s="265"/>
      <c r="J353" s="265"/>
      <c r="K353" s="265"/>
      <c r="L353" s="265"/>
      <c r="M353" s="1"/>
      <c r="N353" s="1"/>
      <c r="O353" s="1"/>
    </row>
    <row r="354" spans="1:16" s="262" customFormat="1" ht="93.75" customHeight="1" x14ac:dyDescent="0.25">
      <c r="A354" s="298"/>
      <c r="B354" s="723" t="s">
        <v>1020</v>
      </c>
      <c r="C354" s="724"/>
      <c r="D354" s="724"/>
      <c r="E354" s="724"/>
      <c r="F354" s="724"/>
      <c r="G354" s="725"/>
      <c r="H354" s="1"/>
      <c r="I354" s="1"/>
      <c r="J354" s="1"/>
      <c r="K354" s="1"/>
      <c r="L354" s="1"/>
      <c r="M354" s="1"/>
      <c r="N354" s="1"/>
      <c r="O354" s="1"/>
    </row>
    <row r="355" spans="1:16" s="262" customFormat="1" ht="12.95" customHeight="1" x14ac:dyDescent="0.25">
      <c r="A355" s="298"/>
      <c r="B355" s="722"/>
      <c r="C355" s="722"/>
      <c r="D355" s="722"/>
      <c r="E355" s="722"/>
      <c r="F355" s="726"/>
      <c r="G355" s="726"/>
      <c r="H355" s="265"/>
      <c r="I355" s="265"/>
      <c r="J355" s="265"/>
      <c r="K355" s="265"/>
      <c r="L355" s="265"/>
      <c r="M355" s="1"/>
      <c r="N355" s="1"/>
      <c r="O355" s="1"/>
    </row>
    <row r="356" spans="1:16" s="273" customFormat="1" ht="18" customHeight="1" x14ac:dyDescent="0.2">
      <c r="A356" s="299"/>
      <c r="B356" s="274" t="s">
        <v>863</v>
      </c>
      <c r="C356" s="274" t="s">
        <v>878</v>
      </c>
      <c r="D356" s="727" t="s">
        <v>864</v>
      </c>
      <c r="E356" s="728"/>
      <c r="F356" s="358"/>
      <c r="H356" s="276"/>
      <c r="I356" s="708" t="s">
        <v>992</v>
      </c>
      <c r="J356" s="709"/>
      <c r="K356" s="709"/>
      <c r="L356" s="709"/>
      <c r="M356" s="709"/>
      <c r="N356" s="710"/>
      <c r="O356" s="260" t="s">
        <v>879</v>
      </c>
      <c r="P356" s="295" t="s">
        <v>349</v>
      </c>
    </row>
    <row r="357" spans="1:16" s="267" customFormat="1" ht="18" x14ac:dyDescent="0.2">
      <c r="A357" s="297"/>
      <c r="B357" s="379" t="s">
        <v>114</v>
      </c>
      <c r="C357" s="278"/>
      <c r="D357" s="711" t="s">
        <v>855</v>
      </c>
      <c r="E357" s="713"/>
      <c r="F357" s="358"/>
      <c r="G357" s="285"/>
      <c r="H357" s="279"/>
      <c r="I357" s="714"/>
      <c r="J357" s="715"/>
      <c r="K357" s="715"/>
      <c r="L357" s="715"/>
      <c r="M357" s="715"/>
      <c r="N357" s="716"/>
      <c r="O357" s="384">
        <f>INDEX($E$13:$E$25,MATCH($D357,$B$13:$B$25,0))</f>
        <v>0</v>
      </c>
      <c r="P357" s="385">
        <f>O357*C357</f>
        <v>0</v>
      </c>
    </row>
    <row r="358" spans="1:16" s="267" customFormat="1" ht="18" x14ac:dyDescent="0.2">
      <c r="A358" s="297"/>
      <c r="B358" s="379" t="s">
        <v>114</v>
      </c>
      <c r="C358" s="278"/>
      <c r="D358" s="711" t="s">
        <v>854</v>
      </c>
      <c r="E358" s="713"/>
      <c r="F358" s="358"/>
      <c r="G358" s="285"/>
      <c r="H358" s="279"/>
      <c r="I358" s="714"/>
      <c r="J358" s="715"/>
      <c r="K358" s="715"/>
      <c r="L358" s="715"/>
      <c r="M358" s="715"/>
      <c r="N358" s="716"/>
      <c r="O358" s="384">
        <f>INDEX($E$13:$E$25,MATCH($D358,$B$13:$B$25,0))</f>
        <v>0</v>
      </c>
      <c r="P358" s="385">
        <f>O358*C358</f>
        <v>0</v>
      </c>
    </row>
    <row r="359" spans="1:16" s="262" customFormat="1" ht="18" customHeight="1" x14ac:dyDescent="0.25">
      <c r="A359" s="298"/>
      <c r="B359" s="722"/>
      <c r="C359" s="722"/>
      <c r="D359" s="722"/>
      <c r="E359" s="722"/>
      <c r="F359" s="722"/>
      <c r="G359" s="722"/>
      <c r="H359" s="265"/>
      <c r="I359" s="265"/>
      <c r="J359" s="265"/>
      <c r="K359" s="265"/>
      <c r="L359" s="265"/>
      <c r="M359" s="1"/>
      <c r="N359" s="1"/>
      <c r="O359" s="66" t="s">
        <v>1048</v>
      </c>
      <c r="P359" s="385">
        <f>SUM(P357:P358)</f>
        <v>0</v>
      </c>
    </row>
    <row r="360" spans="1:16" s="273" customFormat="1" ht="29.25" customHeight="1" x14ac:dyDescent="0.2">
      <c r="A360" s="299"/>
      <c r="B360" s="753" t="s">
        <v>964</v>
      </c>
      <c r="C360" s="754"/>
      <c r="D360" s="754"/>
      <c r="E360" s="754"/>
      <c r="F360" s="754"/>
      <c r="G360" s="755"/>
      <c r="H360" s="280"/>
      <c r="I360" s="280"/>
      <c r="J360" s="280"/>
      <c r="K360" s="280"/>
      <c r="L360" s="285"/>
      <c r="M360" s="1"/>
      <c r="N360" s="1"/>
      <c r="O360" s="1"/>
      <c r="P360" s="285"/>
    </row>
    <row r="361" spans="1:16" s="262" customFormat="1" ht="18" x14ac:dyDescent="0.25">
      <c r="A361" s="298"/>
      <c r="B361" s="750"/>
      <c r="C361" s="751"/>
      <c r="D361" s="751"/>
      <c r="E361" s="751"/>
      <c r="F361" s="751"/>
      <c r="G361" s="752"/>
      <c r="H361" s="280"/>
      <c r="I361" s="280"/>
      <c r="J361" s="280"/>
      <c r="K361" s="280"/>
      <c r="L361" s="272"/>
      <c r="M361" s="1"/>
      <c r="N361" s="1"/>
      <c r="O361" s="1"/>
    </row>
    <row r="362" spans="1:16" s="262" customFormat="1" ht="18" x14ac:dyDescent="0.25">
      <c r="A362" s="298"/>
      <c r="B362" s="750"/>
      <c r="C362" s="751"/>
      <c r="D362" s="751"/>
      <c r="E362" s="751"/>
      <c r="F362" s="751"/>
      <c r="G362" s="752"/>
      <c r="H362" s="280"/>
      <c r="I362" s="280"/>
      <c r="J362" s="280"/>
      <c r="K362" s="280"/>
      <c r="L362" s="272"/>
      <c r="M362" s="1"/>
      <c r="N362" s="1"/>
      <c r="O362" s="1"/>
    </row>
    <row r="363" spans="1:16" s="262" customFormat="1" ht="18" x14ac:dyDescent="0.25">
      <c r="A363" s="298"/>
      <c r="B363" s="750"/>
      <c r="C363" s="751"/>
      <c r="D363" s="751"/>
      <c r="E363" s="751"/>
      <c r="F363" s="751"/>
      <c r="G363" s="752"/>
      <c r="H363" s="280"/>
      <c r="I363" s="280"/>
      <c r="J363" s="280"/>
      <c r="K363" s="280"/>
      <c r="L363" s="272"/>
      <c r="M363" s="1"/>
      <c r="N363" s="1"/>
      <c r="O363" s="1"/>
    </row>
    <row r="364" spans="1:16" s="262" customFormat="1" ht="18" x14ac:dyDescent="0.25">
      <c r="A364" s="298"/>
      <c r="B364" s="750"/>
      <c r="C364" s="751"/>
      <c r="D364" s="751"/>
      <c r="E364" s="751"/>
      <c r="F364" s="751"/>
      <c r="G364" s="752"/>
      <c r="H364" s="280"/>
      <c r="I364" s="280"/>
      <c r="J364" s="280"/>
      <c r="K364" s="280"/>
      <c r="M364" s="1"/>
      <c r="N364" s="1"/>
      <c r="O364" s="1"/>
    </row>
    <row r="365" spans="1:16" s="262" customFormat="1" ht="18" x14ac:dyDescent="0.25">
      <c r="A365" s="298"/>
      <c r="B365" s="750"/>
      <c r="C365" s="751"/>
      <c r="D365" s="751"/>
      <c r="E365" s="751"/>
      <c r="F365" s="751"/>
      <c r="G365" s="752"/>
      <c r="H365" s="280"/>
      <c r="I365" s="280"/>
      <c r="J365" s="280"/>
      <c r="K365" s="280"/>
      <c r="M365" s="1"/>
      <c r="N365" s="1"/>
      <c r="O365" s="1"/>
    </row>
    <row r="366" spans="1:16" s="262" customFormat="1" ht="18" x14ac:dyDescent="0.25">
      <c r="A366" s="298"/>
      <c r="B366" s="750"/>
      <c r="C366" s="751"/>
      <c r="D366" s="751"/>
      <c r="E366" s="751"/>
      <c r="F366" s="751"/>
      <c r="G366" s="752"/>
      <c r="H366" s="280"/>
      <c r="I366" s="280"/>
      <c r="J366" s="280"/>
      <c r="K366" s="280"/>
      <c r="M366" s="1"/>
      <c r="N366" s="1"/>
      <c r="O366" s="1"/>
    </row>
    <row r="367" spans="1:16" s="262" customFormat="1" ht="50.25" customHeight="1" x14ac:dyDescent="0.25">
      <c r="A367" s="298"/>
      <c r="B367" s="266"/>
      <c r="C367" s="1"/>
      <c r="D367" s="1"/>
      <c r="E367" s="259"/>
      <c r="F367" s="1"/>
      <c r="G367" s="29"/>
      <c r="H367" s="1"/>
      <c r="I367" s="1"/>
      <c r="J367" s="1"/>
      <c r="K367" s="1"/>
      <c r="L367" s="1"/>
      <c r="M367" s="1"/>
      <c r="N367" s="1"/>
      <c r="O367" s="1"/>
    </row>
    <row r="368" spans="1:16" s="262" customFormat="1" ht="20.25" customHeight="1" x14ac:dyDescent="0.25">
      <c r="A368" s="298"/>
      <c r="B368" s="314" t="s">
        <v>1077</v>
      </c>
      <c r="E368" s="264"/>
      <c r="G368" s="265"/>
      <c r="H368" s="254"/>
      <c r="I368" s="266"/>
      <c r="J368" s="287"/>
      <c r="K368" s="287"/>
      <c r="L368" s="287"/>
      <c r="M368" s="1"/>
      <c r="N368" s="1"/>
      <c r="O368" s="1"/>
    </row>
    <row r="369" spans="1:16" s="262" customFormat="1" ht="27" customHeight="1" x14ac:dyDescent="0.25">
      <c r="A369" s="298"/>
      <c r="B369" s="731" t="s">
        <v>880</v>
      </c>
      <c r="C369" s="732"/>
      <c r="D369" s="732"/>
      <c r="E369" s="732"/>
      <c r="F369" s="732"/>
      <c r="G369" s="733"/>
      <c r="H369" s="254"/>
      <c r="I369" s="266"/>
      <c r="J369" s="287"/>
      <c r="K369" s="287"/>
      <c r="L369" s="287"/>
      <c r="M369" s="1"/>
      <c r="N369" s="1"/>
      <c r="O369" s="1"/>
    </row>
    <row r="370" spans="1:16" s="262" customFormat="1" ht="12.75" customHeight="1" x14ac:dyDescent="0.25">
      <c r="A370" s="298"/>
      <c r="B370" s="740"/>
      <c r="C370" s="741"/>
      <c r="D370" s="741"/>
      <c r="E370" s="741"/>
      <c r="F370" s="741"/>
      <c r="G370" s="742"/>
      <c r="H370" s="268"/>
      <c r="I370" s="269"/>
      <c r="J370" s="270"/>
      <c r="K370" s="269"/>
      <c r="L370" s="265"/>
      <c r="M370" s="1"/>
      <c r="N370" s="1"/>
      <c r="O370" s="1"/>
    </row>
    <row r="371" spans="1:16" s="262" customFormat="1" ht="12.75" customHeight="1" x14ac:dyDescent="0.25">
      <c r="A371" s="298"/>
      <c r="B371" s="743"/>
      <c r="C371" s="744"/>
      <c r="D371" s="744"/>
      <c r="E371" s="744"/>
      <c r="F371" s="744"/>
      <c r="G371" s="745"/>
      <c r="H371" s="237"/>
      <c r="I371" s="265"/>
      <c r="J371" s="237"/>
      <c r="K371" s="265"/>
      <c r="L371" s="265"/>
      <c r="M371" s="1"/>
      <c r="N371" s="1"/>
      <c r="O371" s="1"/>
    </row>
    <row r="372" spans="1:16" s="262" customFormat="1" ht="17.25" customHeight="1" x14ac:dyDescent="0.25">
      <c r="A372" s="298"/>
      <c r="B372" s="746"/>
      <c r="C372" s="747"/>
      <c r="D372" s="747"/>
      <c r="E372" s="747"/>
      <c r="F372" s="747"/>
      <c r="G372" s="748"/>
      <c r="H372" s="237"/>
      <c r="I372" s="265"/>
      <c r="J372" s="237"/>
      <c r="K372" s="265"/>
      <c r="L372" s="265"/>
      <c r="M372" s="1"/>
      <c r="N372" s="1"/>
      <c r="O372" s="1"/>
    </row>
    <row r="373" spans="1:16" s="262" customFormat="1" ht="12.75" customHeight="1" x14ac:dyDescent="0.25">
      <c r="A373" s="298"/>
      <c r="B373" s="722"/>
      <c r="C373" s="722"/>
      <c r="D373" s="722"/>
      <c r="E373" s="722"/>
      <c r="F373" s="722"/>
      <c r="G373" s="722"/>
      <c r="H373" s="265"/>
      <c r="I373" s="265"/>
      <c r="J373" s="265"/>
      <c r="K373" s="265"/>
      <c r="L373" s="265"/>
      <c r="M373" s="1"/>
      <c r="N373" s="1"/>
      <c r="O373" s="1"/>
    </row>
    <row r="374" spans="1:16" s="262" customFormat="1" ht="12.75" customHeight="1" x14ac:dyDescent="0.25">
      <c r="A374" s="298"/>
      <c r="B374" s="719" t="s">
        <v>872</v>
      </c>
      <c r="C374" s="720"/>
      <c r="D374" s="720"/>
      <c r="E374" s="720"/>
      <c r="F374" s="720"/>
      <c r="G374" s="721"/>
      <c r="H374" s="265"/>
      <c r="I374" s="265"/>
      <c r="J374" s="265"/>
      <c r="K374" s="265"/>
      <c r="L374" s="265"/>
      <c r="M374" s="1"/>
      <c r="N374" s="1"/>
      <c r="O374" s="1"/>
    </row>
    <row r="375" spans="1:16" s="262" customFormat="1" ht="67.5" customHeight="1" x14ac:dyDescent="0.25">
      <c r="A375" s="298"/>
      <c r="B375" s="723" t="s">
        <v>986</v>
      </c>
      <c r="C375" s="724"/>
      <c r="D375" s="724"/>
      <c r="E375" s="724"/>
      <c r="F375" s="724"/>
      <c r="G375" s="725"/>
      <c r="H375" s="1"/>
      <c r="I375" s="1"/>
      <c r="J375" s="1"/>
      <c r="K375" s="1"/>
      <c r="L375" s="1"/>
      <c r="M375" s="1"/>
      <c r="N375" s="1"/>
      <c r="O375" s="1"/>
    </row>
    <row r="376" spans="1:16" s="262" customFormat="1" ht="12.95" customHeight="1" x14ac:dyDescent="0.25">
      <c r="A376" s="298"/>
      <c r="B376" s="722"/>
      <c r="C376" s="722"/>
      <c r="D376" s="722"/>
      <c r="E376" s="722"/>
      <c r="F376" s="726"/>
      <c r="G376" s="726"/>
      <c r="H376" s="265"/>
      <c r="I376" s="265"/>
      <c r="J376" s="265"/>
      <c r="K376" s="265"/>
      <c r="L376" s="265"/>
      <c r="M376" s="1"/>
      <c r="N376" s="1"/>
      <c r="O376" s="1"/>
    </row>
    <row r="377" spans="1:16" s="273" customFormat="1" ht="18" customHeight="1" x14ac:dyDescent="0.2">
      <c r="A377" s="299"/>
      <c r="B377" s="274" t="s">
        <v>863</v>
      </c>
      <c r="C377" s="274" t="s">
        <v>878</v>
      </c>
      <c r="D377" s="727" t="s">
        <v>864</v>
      </c>
      <c r="E377" s="728"/>
      <c r="F377" s="358"/>
      <c r="H377" s="276"/>
      <c r="I377" s="708" t="s">
        <v>992</v>
      </c>
      <c r="J377" s="709"/>
      <c r="K377" s="709"/>
      <c r="L377" s="709"/>
      <c r="M377" s="709"/>
      <c r="N377" s="710"/>
      <c r="O377" s="260" t="s">
        <v>879</v>
      </c>
      <c r="P377" s="386" t="s">
        <v>349</v>
      </c>
    </row>
    <row r="378" spans="1:16" s="283" customFormat="1" ht="18" x14ac:dyDescent="0.2">
      <c r="A378" s="297"/>
      <c r="B378" s="379" t="s">
        <v>114</v>
      </c>
      <c r="C378" s="278"/>
      <c r="D378" s="711" t="s">
        <v>855</v>
      </c>
      <c r="E378" s="713"/>
      <c r="F378" s="358"/>
      <c r="G378" s="285"/>
      <c r="H378" s="284"/>
      <c r="I378" s="714"/>
      <c r="J378" s="715"/>
      <c r="K378" s="715"/>
      <c r="L378" s="715"/>
      <c r="M378" s="715"/>
      <c r="N378" s="716"/>
      <c r="O378" s="384">
        <f>INDEX($E$13:$E$25,MATCH($D378,$B$13:$B$25,0))</f>
        <v>0</v>
      </c>
      <c r="P378" s="385">
        <f>O378*C378</f>
        <v>0</v>
      </c>
    </row>
    <row r="379" spans="1:16" s="283" customFormat="1" ht="18" x14ac:dyDescent="0.2">
      <c r="A379" s="297"/>
      <c r="B379" s="379" t="s">
        <v>114</v>
      </c>
      <c r="C379" s="278"/>
      <c r="D379" s="711" t="s">
        <v>854</v>
      </c>
      <c r="E379" s="713"/>
      <c r="F379" s="358"/>
      <c r="G379" s="285"/>
      <c r="H379" s="284"/>
      <c r="I379" s="714"/>
      <c r="J379" s="715"/>
      <c r="K379" s="715"/>
      <c r="L379" s="715"/>
      <c r="M379" s="715"/>
      <c r="N379" s="716"/>
      <c r="O379" s="384">
        <f>INDEX($E$13:$E$25,MATCH($D379,$B$13:$B$25,0))</f>
        <v>0</v>
      </c>
      <c r="P379" s="385">
        <f>O379*C379</f>
        <v>0</v>
      </c>
    </row>
    <row r="380" spans="1:16" s="262" customFormat="1" ht="18" customHeight="1" x14ac:dyDescent="0.25">
      <c r="A380" s="298"/>
      <c r="B380" s="722"/>
      <c r="C380" s="722"/>
      <c r="D380" s="722"/>
      <c r="E380" s="722"/>
      <c r="F380" s="722"/>
      <c r="G380" s="722"/>
      <c r="H380" s="265"/>
      <c r="I380" s="265"/>
      <c r="J380" s="265"/>
      <c r="K380" s="265"/>
      <c r="L380" s="265"/>
      <c r="M380" s="1"/>
      <c r="N380" s="1"/>
      <c r="O380" s="66" t="s">
        <v>1048</v>
      </c>
      <c r="P380" s="385">
        <f>SUM(P378:P379)</f>
        <v>0</v>
      </c>
    </row>
    <row r="381" spans="1:16" s="273" customFormat="1" ht="29.25" customHeight="1" x14ac:dyDescent="0.2">
      <c r="A381" s="299"/>
      <c r="B381" s="753" t="s">
        <v>964</v>
      </c>
      <c r="C381" s="754"/>
      <c r="D381" s="754"/>
      <c r="E381" s="754"/>
      <c r="F381" s="754"/>
      <c r="G381" s="755"/>
      <c r="H381" s="280"/>
      <c r="I381" s="280"/>
      <c r="J381" s="280"/>
      <c r="K381" s="280"/>
      <c r="L381" s="285"/>
      <c r="M381" s="1"/>
      <c r="N381" s="1"/>
      <c r="O381" s="1"/>
      <c r="P381" s="285"/>
    </row>
    <row r="382" spans="1:16" s="262" customFormat="1" ht="18" x14ac:dyDescent="0.25">
      <c r="A382" s="298"/>
      <c r="B382" s="750"/>
      <c r="C382" s="751"/>
      <c r="D382" s="751"/>
      <c r="E382" s="751"/>
      <c r="F382" s="751"/>
      <c r="G382" s="752"/>
      <c r="H382" s="280"/>
      <c r="I382" s="280"/>
      <c r="J382" s="280"/>
      <c r="K382" s="280"/>
      <c r="L382" s="272"/>
      <c r="M382" s="1"/>
      <c r="N382" s="1"/>
      <c r="O382" s="1"/>
    </row>
    <row r="383" spans="1:16" s="262" customFormat="1" ht="18" x14ac:dyDescent="0.25">
      <c r="A383" s="298"/>
      <c r="B383" s="750"/>
      <c r="C383" s="751"/>
      <c r="D383" s="751"/>
      <c r="E383" s="751"/>
      <c r="F383" s="751"/>
      <c r="G383" s="752"/>
      <c r="H383" s="280"/>
      <c r="I383" s="280"/>
      <c r="J383" s="280"/>
      <c r="K383" s="280"/>
      <c r="L383" s="272"/>
      <c r="M383" s="1"/>
      <c r="N383" s="1"/>
      <c r="O383" s="1"/>
    </row>
    <row r="384" spans="1:16" s="262" customFormat="1" ht="18" x14ac:dyDescent="0.25">
      <c r="A384" s="298"/>
      <c r="B384" s="750"/>
      <c r="C384" s="751"/>
      <c r="D384" s="751"/>
      <c r="E384" s="751"/>
      <c r="F384" s="751"/>
      <c r="G384" s="752"/>
      <c r="H384" s="280"/>
      <c r="I384" s="280"/>
      <c r="J384" s="280"/>
      <c r="K384" s="280"/>
      <c r="L384" s="272"/>
      <c r="M384" s="1"/>
      <c r="N384" s="1"/>
      <c r="O384" s="1"/>
    </row>
    <row r="385" spans="1:16" s="262" customFormat="1" ht="18" x14ac:dyDescent="0.25">
      <c r="A385" s="298"/>
      <c r="B385" s="750"/>
      <c r="C385" s="751"/>
      <c r="D385" s="751"/>
      <c r="E385" s="751"/>
      <c r="F385" s="751"/>
      <c r="G385" s="752"/>
      <c r="H385" s="280"/>
      <c r="I385" s="280"/>
      <c r="J385" s="280"/>
      <c r="K385" s="280"/>
      <c r="M385" s="1"/>
      <c r="N385" s="1"/>
      <c r="O385" s="1"/>
    </row>
    <row r="386" spans="1:16" s="262" customFormat="1" ht="18" x14ac:dyDescent="0.25">
      <c r="A386" s="298"/>
      <c r="B386" s="750"/>
      <c r="C386" s="751"/>
      <c r="D386" s="751"/>
      <c r="E386" s="751"/>
      <c r="F386" s="751"/>
      <c r="G386" s="752"/>
      <c r="H386" s="280"/>
      <c r="I386" s="280"/>
      <c r="J386" s="280"/>
      <c r="K386" s="280"/>
      <c r="M386" s="1"/>
      <c r="N386" s="1"/>
      <c r="O386" s="1"/>
    </row>
    <row r="387" spans="1:16" s="262" customFormat="1" ht="18" x14ac:dyDescent="0.25">
      <c r="A387" s="298"/>
      <c r="B387" s="750"/>
      <c r="C387" s="751"/>
      <c r="D387" s="751"/>
      <c r="E387" s="751"/>
      <c r="F387" s="751"/>
      <c r="G387" s="752"/>
      <c r="H387" s="280"/>
      <c r="I387" s="280"/>
      <c r="J387" s="280"/>
      <c r="K387" s="280"/>
      <c r="M387" s="1"/>
      <c r="N387" s="1"/>
      <c r="O387" s="1"/>
    </row>
    <row r="388" spans="1:16" s="262" customFormat="1" ht="50.25" customHeight="1" x14ac:dyDescent="0.25">
      <c r="A388" s="298"/>
      <c r="B388" s="266"/>
      <c r="C388" s="1"/>
      <c r="D388" s="1"/>
      <c r="E388" s="259"/>
      <c r="F388" s="1"/>
      <c r="G388" s="29"/>
      <c r="H388" s="1"/>
      <c r="I388" s="1"/>
      <c r="J388" s="1"/>
      <c r="K388" s="1"/>
      <c r="L388" s="1"/>
      <c r="M388" s="1"/>
      <c r="N388" s="1"/>
      <c r="O388" s="1"/>
    </row>
    <row r="389" spans="1:16" s="262" customFormat="1" ht="20.25" customHeight="1" x14ac:dyDescent="0.25">
      <c r="A389" s="298"/>
      <c r="B389" s="314" t="s">
        <v>1078</v>
      </c>
      <c r="E389" s="264"/>
      <c r="G389" s="265"/>
      <c r="H389" s="254"/>
      <c r="I389" s="266"/>
      <c r="J389" s="287"/>
      <c r="K389" s="287"/>
      <c r="L389" s="287"/>
      <c r="M389" s="1"/>
      <c r="N389" s="1"/>
      <c r="O389" s="1"/>
    </row>
    <row r="390" spans="1:16" s="262" customFormat="1" ht="18" customHeight="1" x14ac:dyDescent="0.25">
      <c r="A390" s="298"/>
      <c r="B390" s="731" t="s">
        <v>880</v>
      </c>
      <c r="C390" s="732"/>
      <c r="D390" s="732"/>
      <c r="E390" s="732"/>
      <c r="F390" s="732"/>
      <c r="G390" s="733"/>
      <c r="H390" s="254"/>
      <c r="I390" s="266"/>
      <c r="J390" s="287"/>
      <c r="K390" s="287"/>
      <c r="L390" s="287"/>
      <c r="M390" s="1"/>
      <c r="N390" s="1"/>
      <c r="O390" s="1"/>
    </row>
    <row r="391" spans="1:16" s="262" customFormat="1" ht="12.75" customHeight="1" x14ac:dyDescent="0.25">
      <c r="A391" s="298"/>
      <c r="B391" s="740"/>
      <c r="C391" s="741"/>
      <c r="D391" s="741"/>
      <c r="E391" s="741"/>
      <c r="F391" s="741"/>
      <c r="G391" s="742"/>
      <c r="H391" s="268"/>
      <c r="I391" s="269"/>
      <c r="J391" s="270"/>
      <c r="K391" s="269"/>
      <c r="L391" s="265"/>
      <c r="M391" s="1"/>
      <c r="N391" s="1"/>
      <c r="O391" s="1"/>
    </row>
    <row r="392" spans="1:16" s="262" customFormat="1" ht="12.75" customHeight="1" x14ac:dyDescent="0.25">
      <c r="A392" s="298"/>
      <c r="B392" s="743"/>
      <c r="C392" s="744"/>
      <c r="D392" s="744"/>
      <c r="E392" s="744"/>
      <c r="F392" s="744"/>
      <c r="G392" s="745"/>
      <c r="H392" s="237"/>
      <c r="I392" s="265"/>
      <c r="J392" s="237"/>
      <c r="K392" s="265"/>
      <c r="L392" s="265"/>
      <c r="M392" s="1"/>
      <c r="N392" s="1"/>
      <c r="O392" s="1"/>
    </row>
    <row r="393" spans="1:16" s="262" customFormat="1" ht="17.25" customHeight="1" x14ac:dyDescent="0.25">
      <c r="A393" s="298"/>
      <c r="B393" s="746"/>
      <c r="C393" s="747"/>
      <c r="D393" s="747"/>
      <c r="E393" s="747"/>
      <c r="F393" s="747"/>
      <c r="G393" s="748"/>
      <c r="H393" s="237"/>
      <c r="I393" s="265"/>
      <c r="J393" s="237"/>
      <c r="K393" s="265"/>
      <c r="L393" s="265"/>
      <c r="M393" s="1"/>
      <c r="N393" s="1"/>
      <c r="O393" s="1"/>
    </row>
    <row r="394" spans="1:16" s="262" customFormat="1" ht="12.75" customHeight="1" x14ac:dyDescent="0.25">
      <c r="A394" s="298"/>
      <c r="B394" s="722"/>
      <c r="C394" s="722"/>
      <c r="D394" s="722"/>
      <c r="E394" s="722"/>
      <c r="F394" s="722"/>
      <c r="G394" s="722"/>
      <c r="H394" s="265"/>
      <c r="I394" s="265"/>
      <c r="J394" s="265"/>
      <c r="K394" s="265"/>
      <c r="L394" s="265"/>
      <c r="M394" s="1"/>
      <c r="N394" s="1"/>
      <c r="O394" s="1"/>
    </row>
    <row r="395" spans="1:16" s="262" customFormat="1" ht="12.75" customHeight="1" x14ac:dyDescent="0.25">
      <c r="A395" s="298"/>
      <c r="B395" s="719" t="s">
        <v>872</v>
      </c>
      <c r="C395" s="720"/>
      <c r="D395" s="720"/>
      <c r="E395" s="720"/>
      <c r="F395" s="720"/>
      <c r="G395" s="721"/>
      <c r="H395" s="265"/>
      <c r="I395" s="265"/>
      <c r="J395" s="265"/>
      <c r="K395" s="265"/>
      <c r="L395" s="265"/>
      <c r="M395" s="1"/>
      <c r="N395" s="1"/>
      <c r="O395" s="1"/>
    </row>
    <row r="396" spans="1:16" s="262" customFormat="1" ht="144.75" customHeight="1" x14ac:dyDescent="0.25">
      <c r="A396" s="298"/>
      <c r="B396" s="723" t="s">
        <v>987</v>
      </c>
      <c r="C396" s="724"/>
      <c r="D396" s="724"/>
      <c r="E396" s="724"/>
      <c r="F396" s="724"/>
      <c r="G396" s="725"/>
      <c r="H396" s="1"/>
      <c r="I396" s="1"/>
      <c r="J396" s="1"/>
      <c r="K396" s="1"/>
      <c r="L396" s="1"/>
      <c r="M396" s="1"/>
      <c r="N396" s="1"/>
      <c r="O396" s="1"/>
    </row>
    <row r="397" spans="1:16" s="262" customFormat="1" ht="12.95" customHeight="1" x14ac:dyDescent="0.25">
      <c r="A397" s="298"/>
      <c r="B397" s="722"/>
      <c r="C397" s="722"/>
      <c r="D397" s="722"/>
      <c r="E397" s="722"/>
      <c r="F397" s="726"/>
      <c r="G397" s="726"/>
      <c r="H397" s="265"/>
      <c r="I397" s="265"/>
      <c r="J397" s="265"/>
      <c r="K397" s="265"/>
      <c r="L397" s="265"/>
      <c r="M397" s="1"/>
      <c r="N397" s="1"/>
      <c r="O397" s="1"/>
    </row>
    <row r="398" spans="1:16" s="273" customFormat="1" ht="18" customHeight="1" x14ac:dyDescent="0.25">
      <c r="A398" s="298"/>
      <c r="B398" s="274" t="s">
        <v>863</v>
      </c>
      <c r="C398" s="274" t="s">
        <v>878</v>
      </c>
      <c r="D398" s="727" t="s">
        <v>864</v>
      </c>
      <c r="E398" s="728"/>
      <c r="F398" s="358"/>
      <c r="H398" s="276"/>
      <c r="I398" s="708" t="s">
        <v>992</v>
      </c>
      <c r="J398" s="709"/>
      <c r="K398" s="709"/>
      <c r="L398" s="709"/>
      <c r="M398" s="709"/>
      <c r="N398" s="710"/>
      <c r="O398" s="260" t="s">
        <v>879</v>
      </c>
      <c r="P398" s="386" t="s">
        <v>349</v>
      </c>
    </row>
    <row r="399" spans="1:16" s="267" customFormat="1" ht="18" x14ac:dyDescent="0.25">
      <c r="A399" s="298"/>
      <c r="B399" s="379" t="s">
        <v>114</v>
      </c>
      <c r="C399" s="278"/>
      <c r="D399" s="711" t="s">
        <v>855</v>
      </c>
      <c r="E399" s="713"/>
      <c r="F399" s="358"/>
      <c r="G399" s="285"/>
      <c r="H399" s="279"/>
      <c r="I399" s="714"/>
      <c r="J399" s="715"/>
      <c r="K399" s="715"/>
      <c r="L399" s="715"/>
      <c r="M399" s="715"/>
      <c r="N399" s="716"/>
      <c r="O399" s="384">
        <f>INDEX($E$13:$E$25,MATCH($D399,$B$13:$B$25,0))</f>
        <v>0</v>
      </c>
      <c r="P399" s="385">
        <f>O399*C399</f>
        <v>0</v>
      </c>
    </row>
    <row r="400" spans="1:16" s="267" customFormat="1" ht="18" x14ac:dyDescent="0.25">
      <c r="A400" s="298"/>
      <c r="B400" s="379" t="s">
        <v>114</v>
      </c>
      <c r="C400" s="278"/>
      <c r="D400" s="711" t="s">
        <v>854</v>
      </c>
      <c r="E400" s="713"/>
      <c r="F400" s="358"/>
      <c r="G400" s="285"/>
      <c r="H400" s="279"/>
      <c r="I400" s="714"/>
      <c r="J400" s="715"/>
      <c r="K400" s="715"/>
      <c r="L400" s="715"/>
      <c r="M400" s="715"/>
      <c r="N400" s="716"/>
      <c r="O400" s="384">
        <f>INDEX($E$13:$E$25,MATCH($D400,$B$13:$B$25,0))</f>
        <v>0</v>
      </c>
      <c r="P400" s="385">
        <f>O400*C400</f>
        <v>0</v>
      </c>
    </row>
    <row r="401" spans="1:16" s="262" customFormat="1" ht="18" customHeight="1" x14ac:dyDescent="0.25">
      <c r="A401" s="298"/>
      <c r="B401" s="722"/>
      <c r="C401" s="722"/>
      <c r="D401" s="722"/>
      <c r="E401" s="722"/>
      <c r="F401" s="722"/>
      <c r="G401" s="722"/>
      <c r="H401" s="265"/>
      <c r="I401" s="265"/>
      <c r="J401" s="265"/>
      <c r="K401" s="265"/>
      <c r="L401" s="265"/>
      <c r="M401" s="1"/>
      <c r="N401" s="1"/>
      <c r="O401" s="66" t="s">
        <v>1048</v>
      </c>
      <c r="P401" s="385">
        <f>SUM(P399:P400)</f>
        <v>0</v>
      </c>
    </row>
    <row r="402" spans="1:16" s="273" customFormat="1" ht="29.25" customHeight="1" x14ac:dyDescent="0.2">
      <c r="A402" s="299"/>
      <c r="B402" s="753" t="s">
        <v>964</v>
      </c>
      <c r="C402" s="754"/>
      <c r="D402" s="754"/>
      <c r="E402" s="754"/>
      <c r="F402" s="754"/>
      <c r="G402" s="755"/>
      <c r="H402" s="280"/>
      <c r="I402" s="280"/>
      <c r="J402" s="280"/>
      <c r="K402" s="280"/>
      <c r="L402" s="285"/>
      <c r="M402" s="1"/>
      <c r="N402" s="1"/>
      <c r="O402" s="1"/>
      <c r="P402" s="285"/>
    </row>
    <row r="403" spans="1:16" s="262" customFormat="1" ht="18" x14ac:dyDescent="0.25">
      <c r="A403" s="298"/>
      <c r="B403" s="750"/>
      <c r="C403" s="751"/>
      <c r="D403" s="751"/>
      <c r="E403" s="751"/>
      <c r="F403" s="751"/>
      <c r="G403" s="752"/>
      <c r="H403" s="280"/>
      <c r="I403" s="280"/>
      <c r="J403" s="280"/>
      <c r="K403" s="280"/>
      <c r="L403" s="272"/>
      <c r="M403" s="1"/>
      <c r="N403" s="1"/>
      <c r="O403" s="1"/>
    </row>
    <row r="404" spans="1:16" s="262" customFormat="1" ht="18" x14ac:dyDescent="0.25">
      <c r="A404" s="298"/>
      <c r="B404" s="750"/>
      <c r="C404" s="751"/>
      <c r="D404" s="751"/>
      <c r="E404" s="751"/>
      <c r="F404" s="751"/>
      <c r="G404" s="752"/>
      <c r="H404" s="280"/>
      <c r="I404" s="280"/>
      <c r="J404" s="280"/>
      <c r="K404" s="280"/>
      <c r="L404" s="272"/>
      <c r="M404" s="1"/>
      <c r="N404" s="1"/>
      <c r="O404" s="1"/>
    </row>
    <row r="405" spans="1:16" s="262" customFormat="1" ht="18" x14ac:dyDescent="0.25">
      <c r="A405" s="298"/>
      <c r="B405" s="750"/>
      <c r="C405" s="751"/>
      <c r="D405" s="751"/>
      <c r="E405" s="751"/>
      <c r="F405" s="751"/>
      <c r="G405" s="752"/>
      <c r="H405" s="280"/>
      <c r="I405" s="280"/>
      <c r="J405" s="280"/>
      <c r="K405" s="280"/>
      <c r="L405" s="272"/>
      <c r="M405" s="1"/>
      <c r="N405" s="1"/>
      <c r="O405" s="1"/>
    </row>
    <row r="406" spans="1:16" s="262" customFormat="1" ht="18" x14ac:dyDescent="0.25">
      <c r="A406" s="298"/>
      <c r="B406" s="750"/>
      <c r="C406" s="751"/>
      <c r="D406" s="751"/>
      <c r="E406" s="751"/>
      <c r="F406" s="751"/>
      <c r="G406" s="752"/>
      <c r="H406" s="280"/>
      <c r="I406" s="280"/>
      <c r="J406" s="280"/>
      <c r="K406" s="280"/>
      <c r="M406" s="1"/>
      <c r="N406" s="1"/>
      <c r="O406" s="1"/>
    </row>
    <row r="407" spans="1:16" s="262" customFormat="1" ht="18" x14ac:dyDescent="0.25">
      <c r="A407" s="298"/>
      <c r="B407" s="750"/>
      <c r="C407" s="751"/>
      <c r="D407" s="751"/>
      <c r="E407" s="751"/>
      <c r="F407" s="751"/>
      <c r="G407" s="752"/>
      <c r="H407" s="280"/>
      <c r="I407" s="280"/>
      <c r="J407" s="280"/>
      <c r="K407" s="280"/>
      <c r="M407" s="1"/>
      <c r="N407" s="1"/>
      <c r="O407" s="1"/>
    </row>
    <row r="408" spans="1:16" s="262" customFormat="1" ht="18" x14ac:dyDescent="0.25">
      <c r="A408" s="298"/>
      <c r="B408" s="750"/>
      <c r="C408" s="751"/>
      <c r="D408" s="751"/>
      <c r="E408" s="751"/>
      <c r="F408" s="751"/>
      <c r="G408" s="752"/>
      <c r="H408" s="280"/>
      <c r="I408" s="280"/>
      <c r="J408" s="280"/>
      <c r="K408" s="280"/>
      <c r="M408" s="1"/>
      <c r="N408" s="1"/>
      <c r="O408" s="1"/>
    </row>
    <row r="409" spans="1:16" s="262" customFormat="1" ht="50.25" customHeight="1" collapsed="1" x14ac:dyDescent="0.25">
      <c r="A409" s="298"/>
      <c r="E409" s="264"/>
      <c r="G409" s="265"/>
      <c r="L409" s="1"/>
      <c r="M409" s="1"/>
      <c r="N409" s="1"/>
      <c r="O409" s="1"/>
    </row>
    <row r="410" spans="1:16" s="262" customFormat="1" ht="18" customHeight="1" x14ac:dyDescent="0.25">
      <c r="A410" s="298"/>
      <c r="B410" s="314" t="s">
        <v>1079</v>
      </c>
      <c r="C410" s="267"/>
      <c r="D410" s="267"/>
      <c r="E410" s="267"/>
      <c r="F410" s="267"/>
      <c r="G410" s="267"/>
      <c r="H410" s="254"/>
      <c r="I410" s="266"/>
      <c r="J410" s="287"/>
      <c r="K410" s="287"/>
      <c r="L410" s="287"/>
      <c r="M410" s="1"/>
      <c r="N410" s="1"/>
      <c r="O410" s="1"/>
    </row>
    <row r="411" spans="1:16" s="262" customFormat="1" ht="27.75" customHeight="1" x14ac:dyDescent="0.25">
      <c r="A411" s="298"/>
      <c r="B411" s="731" t="s">
        <v>880</v>
      </c>
      <c r="C411" s="732"/>
      <c r="D411" s="732"/>
      <c r="E411" s="732"/>
      <c r="F411" s="732"/>
      <c r="G411" s="733"/>
      <c r="H411" s="254"/>
      <c r="I411" s="266"/>
      <c r="J411" s="287"/>
      <c r="K411" s="287"/>
      <c r="L411" s="287"/>
      <c r="M411" s="1"/>
      <c r="N411" s="1"/>
      <c r="O411" s="1"/>
    </row>
    <row r="412" spans="1:16" s="262" customFormat="1" ht="12.75" customHeight="1" x14ac:dyDescent="0.25">
      <c r="A412" s="298"/>
      <c r="B412" s="740"/>
      <c r="C412" s="741"/>
      <c r="D412" s="741"/>
      <c r="E412" s="741"/>
      <c r="F412" s="741"/>
      <c r="G412" s="742"/>
      <c r="H412" s="268"/>
      <c r="I412" s="269"/>
      <c r="J412" s="270"/>
      <c r="K412" s="269"/>
      <c r="L412" s="265"/>
      <c r="M412" s="1"/>
      <c r="N412" s="1"/>
      <c r="O412" s="1"/>
    </row>
    <row r="413" spans="1:16" s="262" customFormat="1" ht="12.75" customHeight="1" x14ac:dyDescent="0.25">
      <c r="A413" s="298"/>
      <c r="B413" s="743"/>
      <c r="C413" s="744"/>
      <c r="D413" s="744"/>
      <c r="E413" s="744"/>
      <c r="F413" s="744"/>
      <c r="G413" s="745"/>
      <c r="H413" s="237"/>
      <c r="I413" s="265"/>
      <c r="J413" s="237"/>
      <c r="K413" s="265"/>
      <c r="L413" s="265"/>
      <c r="M413" s="1"/>
      <c r="N413" s="1"/>
      <c r="O413" s="1"/>
    </row>
    <row r="414" spans="1:16" s="262" customFormat="1" ht="17.25" customHeight="1" x14ac:dyDescent="0.25">
      <c r="A414" s="298"/>
      <c r="B414" s="746"/>
      <c r="C414" s="747"/>
      <c r="D414" s="747"/>
      <c r="E414" s="747"/>
      <c r="F414" s="747"/>
      <c r="G414" s="748"/>
      <c r="H414" s="237"/>
      <c r="I414" s="265"/>
      <c r="J414" s="237"/>
      <c r="K414" s="265"/>
      <c r="L414" s="265"/>
      <c r="M414" s="1"/>
      <c r="N414" s="1"/>
      <c r="O414" s="1"/>
    </row>
    <row r="415" spans="1:16" s="262" customFormat="1" ht="12.75" customHeight="1" x14ac:dyDescent="0.25">
      <c r="A415" s="298"/>
      <c r="B415" s="722"/>
      <c r="C415" s="722"/>
      <c r="D415" s="722"/>
      <c r="E415" s="722"/>
      <c r="F415" s="722"/>
      <c r="G415" s="722"/>
      <c r="H415" s="265"/>
      <c r="I415" s="265"/>
      <c r="J415" s="265"/>
      <c r="K415" s="265"/>
      <c r="L415" s="265"/>
      <c r="M415" s="1"/>
      <c r="N415" s="1"/>
      <c r="O415" s="1"/>
    </row>
    <row r="416" spans="1:16" s="262" customFormat="1" ht="12.75" customHeight="1" x14ac:dyDescent="0.25">
      <c r="A416" s="298"/>
      <c r="B416" s="719" t="s">
        <v>872</v>
      </c>
      <c r="C416" s="720"/>
      <c r="D416" s="720"/>
      <c r="E416" s="720"/>
      <c r="F416" s="720"/>
      <c r="G416" s="721"/>
      <c r="H416" s="265"/>
      <c r="I416" s="265"/>
      <c r="J416" s="265"/>
      <c r="K416" s="265"/>
      <c r="L416" s="265"/>
      <c r="M416" s="1"/>
      <c r="N416" s="1"/>
      <c r="O416" s="1"/>
    </row>
    <row r="417" spans="1:16" s="262" customFormat="1" ht="83.25" customHeight="1" x14ac:dyDescent="0.25">
      <c r="A417" s="298"/>
      <c r="B417" s="723" t="s">
        <v>1049</v>
      </c>
      <c r="C417" s="724"/>
      <c r="D417" s="724"/>
      <c r="E417" s="724"/>
      <c r="F417" s="724"/>
      <c r="G417" s="725"/>
      <c r="H417" s="1"/>
      <c r="I417" s="1"/>
      <c r="J417" s="1"/>
      <c r="K417" s="1"/>
      <c r="L417" s="1"/>
      <c r="M417" s="1"/>
      <c r="N417" s="1"/>
      <c r="O417" s="1"/>
    </row>
    <row r="418" spans="1:16" s="262" customFormat="1" ht="12.95" customHeight="1" x14ac:dyDescent="0.25">
      <c r="A418" s="298"/>
      <c r="B418" s="722"/>
      <c r="C418" s="722"/>
      <c r="D418" s="722"/>
      <c r="E418" s="722"/>
      <c r="F418" s="726"/>
      <c r="G418" s="726"/>
      <c r="H418" s="265"/>
      <c r="I418" s="265"/>
      <c r="J418" s="265"/>
      <c r="K418" s="265"/>
      <c r="L418" s="265"/>
      <c r="M418" s="1"/>
      <c r="N418" s="1"/>
      <c r="O418" s="1"/>
    </row>
    <row r="419" spans="1:16" s="273" customFormat="1" ht="18" customHeight="1" x14ac:dyDescent="0.2">
      <c r="A419" s="299"/>
      <c r="B419" s="274" t="s">
        <v>863</v>
      </c>
      <c r="C419" s="274" t="s">
        <v>878</v>
      </c>
      <c r="D419" s="727" t="s">
        <v>864</v>
      </c>
      <c r="E419" s="728"/>
      <c r="F419" s="358"/>
      <c r="H419" s="276"/>
      <c r="I419" s="708" t="s">
        <v>992</v>
      </c>
      <c r="J419" s="709"/>
      <c r="K419" s="709"/>
      <c r="L419" s="709"/>
      <c r="M419" s="709"/>
      <c r="N419" s="710"/>
      <c r="O419" s="260" t="s">
        <v>879</v>
      </c>
      <c r="P419" s="386" t="s">
        <v>349</v>
      </c>
    </row>
    <row r="420" spans="1:16" s="267" customFormat="1" ht="18" x14ac:dyDescent="0.2">
      <c r="A420" s="297"/>
      <c r="B420" s="379" t="s">
        <v>114</v>
      </c>
      <c r="C420" s="278"/>
      <c r="D420" s="711" t="s">
        <v>850</v>
      </c>
      <c r="E420" s="713"/>
      <c r="F420" s="358"/>
      <c r="G420" s="285"/>
      <c r="H420" s="279"/>
      <c r="I420" s="714"/>
      <c r="J420" s="715"/>
      <c r="K420" s="715"/>
      <c r="L420" s="715"/>
      <c r="M420" s="715"/>
      <c r="N420" s="716"/>
      <c r="O420" s="384">
        <f t="shared" ref="O420:O425" si="9">INDEX($E$13:$E$25,MATCH($D420,$B$13:$B$25,0))</f>
        <v>0</v>
      </c>
      <c r="P420" s="385">
        <f t="shared" ref="P420:P425" si="10">O420*C420</f>
        <v>0</v>
      </c>
    </row>
    <row r="421" spans="1:16" s="267" customFormat="1" ht="18" x14ac:dyDescent="0.2">
      <c r="A421" s="297"/>
      <c r="B421" s="379" t="s">
        <v>114</v>
      </c>
      <c r="C421" s="278"/>
      <c r="D421" s="711" t="s">
        <v>852</v>
      </c>
      <c r="E421" s="713"/>
      <c r="F421" s="358"/>
      <c r="G421" s="285"/>
      <c r="H421" s="279"/>
      <c r="I421" s="714"/>
      <c r="J421" s="715"/>
      <c r="K421" s="715"/>
      <c r="L421" s="715"/>
      <c r="M421" s="715"/>
      <c r="N421" s="716"/>
      <c r="O421" s="384">
        <f t="shared" si="9"/>
        <v>0</v>
      </c>
      <c r="P421" s="385">
        <f t="shared" si="10"/>
        <v>0</v>
      </c>
    </row>
    <row r="422" spans="1:16" s="267" customFormat="1" ht="18" x14ac:dyDescent="0.2">
      <c r="A422" s="297"/>
      <c r="B422" s="379" t="s">
        <v>114</v>
      </c>
      <c r="C422" s="278"/>
      <c r="D422" s="711" t="s">
        <v>854</v>
      </c>
      <c r="E422" s="713"/>
      <c r="F422" s="358"/>
      <c r="G422" s="285"/>
      <c r="H422" s="279"/>
      <c r="I422" s="714"/>
      <c r="J422" s="715"/>
      <c r="K422" s="715"/>
      <c r="L422" s="715"/>
      <c r="M422" s="715"/>
      <c r="N422" s="716"/>
      <c r="O422" s="384">
        <f t="shared" si="9"/>
        <v>0</v>
      </c>
      <c r="P422" s="385">
        <f t="shared" si="10"/>
        <v>0</v>
      </c>
    </row>
    <row r="423" spans="1:16" s="267" customFormat="1" ht="18" x14ac:dyDescent="0.2">
      <c r="A423" s="297"/>
      <c r="B423" s="379" t="s">
        <v>114</v>
      </c>
      <c r="C423" s="278"/>
      <c r="D423" s="711" t="s">
        <v>855</v>
      </c>
      <c r="E423" s="713"/>
      <c r="F423" s="358"/>
      <c r="G423" s="285"/>
      <c r="H423" s="279"/>
      <c r="I423" s="714"/>
      <c r="J423" s="715"/>
      <c r="K423" s="715"/>
      <c r="L423" s="715"/>
      <c r="M423" s="715"/>
      <c r="N423" s="716"/>
      <c r="O423" s="384">
        <f t="shared" si="9"/>
        <v>0</v>
      </c>
      <c r="P423" s="385">
        <f t="shared" si="10"/>
        <v>0</v>
      </c>
    </row>
    <row r="424" spans="1:16" s="267" customFormat="1" ht="18" x14ac:dyDescent="0.2">
      <c r="A424" s="297"/>
      <c r="B424" s="379" t="s">
        <v>114</v>
      </c>
      <c r="C424" s="278"/>
      <c r="D424" s="711" t="s">
        <v>1014</v>
      </c>
      <c r="E424" s="713"/>
      <c r="F424" s="358"/>
      <c r="G424" s="285"/>
      <c r="H424" s="279"/>
      <c r="I424" s="714"/>
      <c r="J424" s="715"/>
      <c r="K424" s="715"/>
      <c r="L424" s="715"/>
      <c r="M424" s="715"/>
      <c r="N424" s="716"/>
      <c r="O424" s="384">
        <f t="shared" si="9"/>
        <v>0</v>
      </c>
      <c r="P424" s="385">
        <f t="shared" si="10"/>
        <v>0</v>
      </c>
    </row>
    <row r="425" spans="1:16" s="267" customFormat="1" ht="18" x14ac:dyDescent="0.2">
      <c r="A425" s="297"/>
      <c r="B425" s="379" t="s">
        <v>114</v>
      </c>
      <c r="C425" s="278"/>
      <c r="D425" s="711" t="s">
        <v>975</v>
      </c>
      <c r="E425" s="713"/>
      <c r="F425" s="358"/>
      <c r="G425" s="285"/>
      <c r="H425" s="279"/>
      <c r="I425" s="714"/>
      <c r="J425" s="715"/>
      <c r="K425" s="715"/>
      <c r="L425" s="715"/>
      <c r="M425" s="715"/>
      <c r="N425" s="716"/>
      <c r="O425" s="384">
        <f t="shared" si="9"/>
        <v>0</v>
      </c>
      <c r="P425" s="385">
        <f t="shared" si="10"/>
        <v>0</v>
      </c>
    </row>
    <row r="426" spans="1:16" s="262" customFormat="1" ht="18" customHeight="1" x14ac:dyDescent="0.25">
      <c r="A426" s="298"/>
      <c r="B426" s="292"/>
      <c r="C426" s="1"/>
      <c r="D426" s="1"/>
      <c r="E426" s="259"/>
      <c r="F426" s="1"/>
      <c r="G426" s="29"/>
      <c r="H426" s="1"/>
      <c r="I426" s="1"/>
      <c r="J426" s="1"/>
      <c r="K426" s="287"/>
      <c r="L426" s="1"/>
      <c r="M426" s="1"/>
      <c r="N426" s="1"/>
      <c r="O426" s="66" t="s">
        <v>1048</v>
      </c>
      <c r="P426" s="385">
        <f>SUM(P420:P425)</f>
        <v>0</v>
      </c>
    </row>
    <row r="427" spans="1:16" s="262" customFormat="1" ht="20.25" customHeight="1" x14ac:dyDescent="0.25">
      <c r="A427" s="298"/>
      <c r="B427" s="314" t="s">
        <v>1080</v>
      </c>
      <c r="E427" s="264"/>
      <c r="G427" s="265"/>
      <c r="H427" s="254"/>
      <c r="I427" s="266"/>
      <c r="J427" s="287"/>
      <c r="K427" s="287"/>
      <c r="L427" s="287"/>
      <c r="M427" s="1"/>
      <c r="N427" s="1"/>
      <c r="O427" s="1"/>
    </row>
    <row r="428" spans="1:16" s="262" customFormat="1" ht="27.75" customHeight="1" x14ac:dyDescent="0.25">
      <c r="A428" s="298"/>
      <c r="B428" s="731" t="s">
        <v>880</v>
      </c>
      <c r="C428" s="732"/>
      <c r="D428" s="732"/>
      <c r="E428" s="732"/>
      <c r="F428" s="732"/>
      <c r="G428" s="733"/>
      <c r="H428" s="254"/>
      <c r="I428" s="266"/>
      <c r="J428" s="287"/>
      <c r="K428" s="287"/>
      <c r="L428" s="287"/>
      <c r="M428" s="1"/>
      <c r="N428" s="1"/>
      <c r="O428" s="1"/>
    </row>
    <row r="429" spans="1:16" s="262" customFormat="1" ht="12.75" customHeight="1" x14ac:dyDescent="0.25">
      <c r="A429" s="298"/>
      <c r="B429" s="740"/>
      <c r="C429" s="741"/>
      <c r="D429" s="741"/>
      <c r="E429" s="741"/>
      <c r="F429" s="741"/>
      <c r="G429" s="742"/>
      <c r="H429" s="268"/>
      <c r="I429" s="269"/>
      <c r="J429" s="270"/>
      <c r="K429" s="269"/>
      <c r="L429" s="265"/>
      <c r="M429" s="1"/>
      <c r="N429" s="1"/>
      <c r="O429" s="1"/>
    </row>
    <row r="430" spans="1:16" s="262" customFormat="1" ht="12.75" customHeight="1" x14ac:dyDescent="0.25">
      <c r="A430" s="298"/>
      <c r="B430" s="743"/>
      <c r="C430" s="744"/>
      <c r="D430" s="744"/>
      <c r="E430" s="744"/>
      <c r="F430" s="744"/>
      <c r="G430" s="745"/>
      <c r="H430" s="237"/>
      <c r="I430" s="265"/>
      <c r="J430" s="237"/>
      <c r="K430" s="265"/>
      <c r="L430" s="265"/>
      <c r="M430" s="1"/>
      <c r="N430" s="1"/>
      <c r="O430" s="1"/>
    </row>
    <row r="431" spans="1:16" s="262" customFormat="1" ht="17.25" customHeight="1" x14ac:dyDescent="0.25">
      <c r="A431" s="298"/>
      <c r="B431" s="746"/>
      <c r="C431" s="747"/>
      <c r="D431" s="747"/>
      <c r="E431" s="747"/>
      <c r="F431" s="747"/>
      <c r="G431" s="748"/>
      <c r="H431" s="237"/>
      <c r="I431" s="265"/>
      <c r="J431" s="237"/>
      <c r="K431" s="265"/>
      <c r="L431" s="265"/>
      <c r="M431" s="1"/>
      <c r="N431" s="1"/>
      <c r="O431" s="1"/>
    </row>
    <row r="432" spans="1:16" s="262" customFormat="1" ht="12.75" customHeight="1" x14ac:dyDescent="0.25">
      <c r="A432" s="298"/>
      <c r="B432" s="722"/>
      <c r="C432" s="722"/>
      <c r="D432" s="722"/>
      <c r="E432" s="722"/>
      <c r="F432" s="722"/>
      <c r="G432" s="722"/>
      <c r="H432" s="265"/>
      <c r="I432" s="265"/>
      <c r="J432" s="265"/>
      <c r="K432" s="265"/>
      <c r="L432" s="265"/>
      <c r="M432" s="1"/>
      <c r="N432" s="1"/>
      <c r="O432" s="1"/>
    </row>
    <row r="433" spans="1:16" s="262" customFormat="1" ht="12.75" customHeight="1" x14ac:dyDescent="0.25">
      <c r="A433" s="298"/>
      <c r="B433" s="719" t="s">
        <v>872</v>
      </c>
      <c r="C433" s="720"/>
      <c r="D433" s="720"/>
      <c r="E433" s="720"/>
      <c r="F433" s="720"/>
      <c r="G433" s="721"/>
      <c r="H433" s="265"/>
      <c r="I433" s="265"/>
      <c r="J433" s="265"/>
      <c r="K433" s="265"/>
      <c r="L433" s="265"/>
      <c r="M433" s="1"/>
      <c r="N433" s="1"/>
      <c r="O433" s="1"/>
    </row>
    <row r="434" spans="1:16" s="262" customFormat="1" ht="65.25" customHeight="1" x14ac:dyDescent="0.25">
      <c r="A434" s="298"/>
      <c r="B434" s="723" t="s">
        <v>988</v>
      </c>
      <c r="C434" s="724"/>
      <c r="D434" s="724"/>
      <c r="E434" s="724"/>
      <c r="F434" s="724"/>
      <c r="G434" s="725"/>
      <c r="H434" s="1"/>
      <c r="I434" s="1"/>
      <c r="J434" s="1"/>
      <c r="K434" s="1"/>
      <c r="L434" s="1"/>
      <c r="M434" s="1"/>
      <c r="N434" s="1"/>
      <c r="O434" s="1"/>
    </row>
    <row r="435" spans="1:16" s="262" customFormat="1" ht="12.95" customHeight="1" x14ac:dyDescent="0.25">
      <c r="A435" s="298"/>
      <c r="B435" s="722"/>
      <c r="C435" s="722"/>
      <c r="D435" s="722"/>
      <c r="E435" s="722"/>
      <c r="F435" s="726"/>
      <c r="G435" s="726"/>
      <c r="H435" s="265"/>
      <c r="I435" s="265"/>
      <c r="J435" s="265"/>
      <c r="K435" s="265"/>
      <c r="L435" s="265"/>
      <c r="M435" s="1"/>
      <c r="N435" s="1"/>
      <c r="O435" s="1"/>
    </row>
    <row r="436" spans="1:16" s="273" customFormat="1" ht="18" customHeight="1" x14ac:dyDescent="0.2">
      <c r="A436" s="299"/>
      <c r="B436" s="274" t="s">
        <v>863</v>
      </c>
      <c r="C436" s="274" t="s">
        <v>878</v>
      </c>
      <c r="D436" s="727" t="s">
        <v>864</v>
      </c>
      <c r="E436" s="728"/>
      <c r="F436" s="358"/>
      <c r="H436" s="276"/>
      <c r="I436" s="708" t="s">
        <v>992</v>
      </c>
      <c r="J436" s="709"/>
      <c r="K436" s="709"/>
      <c r="L436" s="709"/>
      <c r="M436" s="709"/>
      <c r="N436" s="710"/>
      <c r="O436" s="260" t="s">
        <v>879</v>
      </c>
      <c r="P436" s="295" t="s">
        <v>349</v>
      </c>
    </row>
    <row r="437" spans="1:16" s="267" customFormat="1" ht="18" x14ac:dyDescent="0.2">
      <c r="A437" s="297"/>
      <c r="B437" s="379" t="s">
        <v>114</v>
      </c>
      <c r="C437" s="278"/>
      <c r="D437" s="711" t="s">
        <v>855</v>
      </c>
      <c r="E437" s="713"/>
      <c r="F437" s="358"/>
      <c r="G437" s="285"/>
      <c r="H437" s="279"/>
      <c r="I437" s="714"/>
      <c r="J437" s="715"/>
      <c r="K437" s="715"/>
      <c r="L437" s="715"/>
      <c r="M437" s="715"/>
      <c r="N437" s="716"/>
      <c r="O437" s="384">
        <f>INDEX($E$13:$E$25,MATCH($D437,$B$13:$B$25,0))</f>
        <v>0</v>
      </c>
      <c r="P437" s="385">
        <f>O437*C437</f>
        <v>0</v>
      </c>
    </row>
    <row r="438" spans="1:16" s="267" customFormat="1" ht="18" x14ac:dyDescent="0.2">
      <c r="A438" s="297"/>
      <c r="B438" s="379" t="s">
        <v>114</v>
      </c>
      <c r="C438" s="278"/>
      <c r="D438" s="711" t="s">
        <v>854</v>
      </c>
      <c r="E438" s="713"/>
      <c r="F438" s="358"/>
      <c r="G438" s="285"/>
      <c r="H438" s="279"/>
      <c r="I438" s="714"/>
      <c r="J438" s="715"/>
      <c r="K438" s="715"/>
      <c r="L438" s="715"/>
      <c r="M438" s="715"/>
      <c r="N438" s="716"/>
      <c r="O438" s="384">
        <f>INDEX($E$13:$E$25,MATCH($D438,$B$13:$B$25,0))</f>
        <v>0</v>
      </c>
      <c r="P438" s="385">
        <f>O438*C438</f>
        <v>0</v>
      </c>
    </row>
    <row r="439" spans="1:16" s="262" customFormat="1" ht="18" customHeight="1" x14ac:dyDescent="0.25">
      <c r="A439" s="298"/>
      <c r="B439" s="722"/>
      <c r="C439" s="722"/>
      <c r="D439" s="722"/>
      <c r="E439" s="722"/>
      <c r="F439" s="722"/>
      <c r="G439" s="722"/>
      <c r="H439" s="265"/>
      <c r="I439" s="265"/>
      <c r="J439" s="265"/>
      <c r="K439" s="265"/>
      <c r="L439" s="265"/>
      <c r="M439" s="1"/>
      <c r="N439" s="1"/>
      <c r="O439" s="66" t="s">
        <v>1048</v>
      </c>
      <c r="P439" s="385">
        <f>SUM(P437:P438)</f>
        <v>0</v>
      </c>
    </row>
    <row r="440" spans="1:16" s="273" customFormat="1" ht="29.25" customHeight="1" x14ac:dyDescent="0.2">
      <c r="A440" s="299"/>
      <c r="B440" s="753" t="s">
        <v>964</v>
      </c>
      <c r="C440" s="754"/>
      <c r="D440" s="754"/>
      <c r="E440" s="754"/>
      <c r="F440" s="754"/>
      <c r="G440" s="755"/>
      <c r="H440" s="280"/>
      <c r="I440" s="280"/>
      <c r="J440" s="280"/>
      <c r="K440" s="280"/>
      <c r="L440" s="285"/>
      <c r="M440" s="1"/>
      <c r="N440" s="1"/>
      <c r="O440" s="1"/>
      <c r="P440" s="285"/>
    </row>
    <row r="441" spans="1:16" s="262" customFormat="1" ht="18" x14ac:dyDescent="0.25">
      <c r="A441" s="298"/>
      <c r="B441" s="750"/>
      <c r="C441" s="751"/>
      <c r="D441" s="751"/>
      <c r="E441" s="751"/>
      <c r="F441" s="751"/>
      <c r="G441" s="752"/>
      <c r="H441" s="280"/>
      <c r="I441" s="280"/>
      <c r="J441" s="280"/>
      <c r="K441" s="280"/>
      <c r="L441" s="272"/>
      <c r="M441" s="1"/>
      <c r="N441" s="1"/>
      <c r="O441" s="1"/>
    </row>
    <row r="442" spans="1:16" s="262" customFormat="1" ht="18" x14ac:dyDescent="0.25">
      <c r="A442" s="298"/>
      <c r="B442" s="750"/>
      <c r="C442" s="751"/>
      <c r="D442" s="751"/>
      <c r="E442" s="751"/>
      <c r="F442" s="751"/>
      <c r="G442" s="752"/>
      <c r="H442" s="280"/>
      <c r="I442" s="280"/>
      <c r="J442" s="280"/>
      <c r="K442" s="280"/>
      <c r="L442" s="272"/>
      <c r="M442" s="1"/>
      <c r="N442" s="1"/>
      <c r="O442" s="1"/>
    </row>
    <row r="443" spans="1:16" s="262" customFormat="1" ht="18" x14ac:dyDescent="0.25">
      <c r="A443" s="298"/>
      <c r="B443" s="750"/>
      <c r="C443" s="751"/>
      <c r="D443" s="751"/>
      <c r="E443" s="751"/>
      <c r="F443" s="751"/>
      <c r="G443" s="752"/>
      <c r="H443" s="280"/>
      <c r="I443" s="280"/>
      <c r="J443" s="280"/>
      <c r="K443" s="280"/>
      <c r="L443" s="272"/>
      <c r="M443" s="1"/>
      <c r="N443" s="1"/>
      <c r="O443" s="1"/>
    </row>
    <row r="444" spans="1:16" s="262" customFormat="1" ht="18" x14ac:dyDescent="0.25">
      <c r="A444" s="298"/>
      <c r="B444" s="750"/>
      <c r="C444" s="751"/>
      <c r="D444" s="751"/>
      <c r="E444" s="751"/>
      <c r="F444" s="751"/>
      <c r="G444" s="752"/>
      <c r="H444" s="280"/>
      <c r="I444" s="280"/>
      <c r="J444" s="280"/>
      <c r="K444" s="280"/>
      <c r="M444" s="1"/>
      <c r="N444" s="1"/>
      <c r="O444" s="1"/>
    </row>
    <row r="445" spans="1:16" s="262" customFormat="1" ht="18" x14ac:dyDescent="0.25">
      <c r="A445" s="298"/>
      <c r="B445" s="750"/>
      <c r="C445" s="751"/>
      <c r="D445" s="751"/>
      <c r="E445" s="751"/>
      <c r="F445" s="751"/>
      <c r="G445" s="752"/>
      <c r="H445" s="280"/>
      <c r="I445" s="280"/>
      <c r="J445" s="280"/>
      <c r="K445" s="280"/>
      <c r="M445" s="1"/>
      <c r="N445" s="1"/>
      <c r="O445" s="1"/>
    </row>
    <row r="446" spans="1:16" s="262" customFormat="1" ht="18" x14ac:dyDescent="0.25">
      <c r="A446" s="298"/>
      <c r="B446" s="750"/>
      <c r="C446" s="751"/>
      <c r="D446" s="751"/>
      <c r="E446" s="751"/>
      <c r="F446" s="751"/>
      <c r="G446" s="752"/>
      <c r="H446" s="280"/>
      <c r="I446" s="280"/>
      <c r="J446" s="280"/>
      <c r="K446" s="280"/>
      <c r="M446" s="1"/>
      <c r="N446" s="1"/>
      <c r="O446" s="1"/>
    </row>
    <row r="447" spans="1:16" s="262" customFormat="1" ht="27.75" customHeight="1" x14ac:dyDescent="0.25">
      <c r="A447" s="298"/>
      <c r="B447" s="291"/>
      <c r="C447" s="1"/>
      <c r="D447" s="1"/>
      <c r="E447" s="259"/>
      <c r="F447" s="1"/>
      <c r="G447" s="29"/>
      <c r="H447" s="1"/>
      <c r="I447" s="1"/>
      <c r="J447" s="1"/>
      <c r="K447" s="287"/>
      <c r="L447" s="1"/>
      <c r="M447" s="1"/>
      <c r="N447" s="1"/>
      <c r="O447" s="1"/>
    </row>
    <row r="448" spans="1:16" s="262" customFormat="1" ht="20.25" customHeight="1" x14ac:dyDescent="0.25">
      <c r="A448" s="298"/>
      <c r="B448" s="314" t="s">
        <v>1081</v>
      </c>
      <c r="E448" s="264"/>
      <c r="G448" s="265"/>
      <c r="H448" s="254"/>
      <c r="I448" s="266"/>
      <c r="J448" s="287"/>
      <c r="K448" s="287"/>
      <c r="L448" s="287"/>
      <c r="M448" s="1"/>
      <c r="N448" s="1"/>
      <c r="O448" s="1"/>
    </row>
    <row r="449" spans="1:16" s="262" customFormat="1" ht="18" customHeight="1" x14ac:dyDescent="0.25">
      <c r="A449" s="298"/>
      <c r="B449" s="731" t="s">
        <v>880</v>
      </c>
      <c r="C449" s="732"/>
      <c r="D449" s="732"/>
      <c r="E449" s="732"/>
      <c r="F449" s="732"/>
      <c r="G449" s="733"/>
      <c r="H449" s="254"/>
      <c r="I449" s="266"/>
      <c r="J449" s="287"/>
      <c r="K449" s="287"/>
      <c r="L449" s="287"/>
      <c r="M449" s="1"/>
      <c r="N449" s="1"/>
      <c r="O449" s="1"/>
    </row>
    <row r="450" spans="1:16" s="262" customFormat="1" ht="12.75" customHeight="1" x14ac:dyDescent="0.25">
      <c r="A450" s="298"/>
      <c r="B450" s="740"/>
      <c r="C450" s="741"/>
      <c r="D450" s="741"/>
      <c r="E450" s="741"/>
      <c r="F450" s="741"/>
      <c r="G450" s="742"/>
      <c r="H450" s="268"/>
      <c r="I450" s="269"/>
      <c r="J450" s="270"/>
      <c r="K450" s="269"/>
      <c r="L450" s="265"/>
      <c r="M450" s="1"/>
      <c r="N450" s="1"/>
      <c r="O450" s="1"/>
    </row>
    <row r="451" spans="1:16" s="262" customFormat="1" ht="12.75" customHeight="1" x14ac:dyDescent="0.25">
      <c r="A451" s="298"/>
      <c r="B451" s="743"/>
      <c r="C451" s="744"/>
      <c r="D451" s="744"/>
      <c r="E451" s="744"/>
      <c r="F451" s="744"/>
      <c r="G451" s="745"/>
      <c r="H451" s="237"/>
      <c r="I451" s="265"/>
      <c r="J451" s="237"/>
      <c r="K451" s="265"/>
      <c r="L451" s="265"/>
      <c r="M451" s="1"/>
      <c r="N451" s="1"/>
      <c r="O451" s="1"/>
    </row>
    <row r="452" spans="1:16" s="262" customFormat="1" ht="17.25" customHeight="1" x14ac:dyDescent="0.25">
      <c r="A452" s="298"/>
      <c r="B452" s="746"/>
      <c r="C452" s="747"/>
      <c r="D452" s="747"/>
      <c r="E452" s="747"/>
      <c r="F452" s="747"/>
      <c r="G452" s="748"/>
      <c r="H452" s="237"/>
      <c r="I452" s="265"/>
      <c r="J452" s="237"/>
      <c r="K452" s="265"/>
      <c r="L452" s="265"/>
      <c r="M452" s="1"/>
      <c r="N452" s="1"/>
      <c r="O452" s="1"/>
    </row>
    <row r="453" spans="1:16" s="262" customFormat="1" ht="12.75" customHeight="1" x14ac:dyDescent="0.25">
      <c r="A453" s="298"/>
      <c r="B453" s="722"/>
      <c r="C453" s="722"/>
      <c r="D453" s="722"/>
      <c r="E453" s="722"/>
      <c r="F453" s="722"/>
      <c r="G453" s="722"/>
      <c r="H453" s="265"/>
      <c r="I453" s="265"/>
      <c r="J453" s="265"/>
      <c r="K453" s="265"/>
      <c r="L453" s="265"/>
      <c r="M453" s="1"/>
      <c r="N453" s="1"/>
      <c r="O453" s="1"/>
    </row>
    <row r="454" spans="1:16" s="262" customFormat="1" ht="12.75" customHeight="1" x14ac:dyDescent="0.25">
      <c r="A454" s="298"/>
      <c r="B454" s="719" t="s">
        <v>872</v>
      </c>
      <c r="C454" s="720"/>
      <c r="D454" s="720"/>
      <c r="E454" s="720"/>
      <c r="F454" s="720"/>
      <c r="G454" s="721"/>
      <c r="H454" s="265"/>
      <c r="I454" s="265"/>
      <c r="J454" s="265"/>
      <c r="K454" s="265"/>
      <c r="L454" s="265"/>
      <c r="M454" s="1"/>
      <c r="N454" s="1"/>
      <c r="O454" s="1"/>
    </row>
    <row r="455" spans="1:16" s="262" customFormat="1" ht="93.75" customHeight="1" x14ac:dyDescent="0.25">
      <c r="A455" s="298"/>
      <c r="B455" s="723" t="s">
        <v>989</v>
      </c>
      <c r="C455" s="724"/>
      <c r="D455" s="724"/>
      <c r="E455" s="724"/>
      <c r="F455" s="724"/>
      <c r="G455" s="725"/>
      <c r="H455" s="1"/>
      <c r="I455" s="1"/>
      <c r="J455" s="1"/>
      <c r="K455" s="1"/>
      <c r="L455" s="1"/>
      <c r="M455" s="1"/>
      <c r="N455" s="1"/>
      <c r="O455" s="1"/>
    </row>
    <row r="456" spans="1:16" s="262" customFormat="1" ht="12.95" customHeight="1" x14ac:dyDescent="0.25">
      <c r="A456" s="298"/>
      <c r="B456" s="722"/>
      <c r="C456" s="722"/>
      <c r="D456" s="722"/>
      <c r="E456" s="722"/>
      <c r="F456" s="726"/>
      <c r="G456" s="726"/>
      <c r="H456" s="265"/>
      <c r="I456" s="265"/>
      <c r="J456" s="265"/>
      <c r="K456" s="265"/>
      <c r="L456" s="265"/>
      <c r="M456" s="1"/>
      <c r="N456" s="1"/>
      <c r="O456" s="1"/>
    </row>
    <row r="457" spans="1:16" s="273" customFormat="1" ht="18" customHeight="1" x14ac:dyDescent="0.2">
      <c r="A457" s="299"/>
      <c r="B457" s="274" t="s">
        <v>863</v>
      </c>
      <c r="C457" s="274" t="s">
        <v>878</v>
      </c>
      <c r="D457" s="727" t="s">
        <v>864</v>
      </c>
      <c r="E457" s="728"/>
      <c r="F457" s="358"/>
      <c r="H457" s="276"/>
      <c r="I457" s="708" t="s">
        <v>992</v>
      </c>
      <c r="J457" s="709"/>
      <c r="K457" s="709"/>
      <c r="L457" s="709"/>
      <c r="M457" s="709"/>
      <c r="N457" s="710"/>
      <c r="O457" s="260" t="s">
        <v>879</v>
      </c>
      <c r="P457" s="386" t="s">
        <v>349</v>
      </c>
    </row>
    <row r="458" spans="1:16" s="267" customFormat="1" ht="18" x14ac:dyDescent="0.2">
      <c r="A458" s="297"/>
      <c r="B458" s="379" t="s">
        <v>114</v>
      </c>
      <c r="C458" s="278"/>
      <c r="D458" s="711" t="s">
        <v>855</v>
      </c>
      <c r="E458" s="713"/>
      <c r="F458" s="358"/>
      <c r="G458" s="285"/>
      <c r="H458" s="279"/>
      <c r="I458" s="714"/>
      <c r="J458" s="715"/>
      <c r="K458" s="715"/>
      <c r="L458" s="715"/>
      <c r="M458" s="715"/>
      <c r="N458" s="716"/>
      <c r="O458" s="384">
        <f>INDEX($E$13:$E$25,MATCH($D458,$B$13:$B$25,0))</f>
        <v>0</v>
      </c>
      <c r="P458" s="385">
        <f>O458*C458</f>
        <v>0</v>
      </c>
    </row>
    <row r="459" spans="1:16" s="267" customFormat="1" ht="18" x14ac:dyDescent="0.2">
      <c r="A459" s="297"/>
      <c r="B459" s="379" t="s">
        <v>114</v>
      </c>
      <c r="C459" s="278"/>
      <c r="D459" s="711" t="s">
        <v>850</v>
      </c>
      <c r="E459" s="713"/>
      <c r="F459" s="358"/>
      <c r="G459" s="285"/>
      <c r="H459" s="279"/>
      <c r="I459" s="714"/>
      <c r="J459" s="715"/>
      <c r="K459" s="715"/>
      <c r="L459" s="715"/>
      <c r="M459" s="715"/>
      <c r="N459" s="716"/>
      <c r="O459" s="384">
        <f>INDEX($E$13:$E$25,MATCH($D459,$B$13:$B$25,0))</f>
        <v>0</v>
      </c>
      <c r="P459" s="385">
        <f>O459*C459</f>
        <v>0</v>
      </c>
    </row>
    <row r="460" spans="1:16" s="267" customFormat="1" ht="18" x14ac:dyDescent="0.2">
      <c r="A460" s="297"/>
      <c r="B460" s="379" t="s">
        <v>114</v>
      </c>
      <c r="C460" s="278"/>
      <c r="D460" s="711" t="s">
        <v>852</v>
      </c>
      <c r="E460" s="713"/>
      <c r="F460" s="358"/>
      <c r="G460" s="285"/>
      <c r="H460" s="279"/>
      <c r="I460" s="714"/>
      <c r="J460" s="715"/>
      <c r="K460" s="715"/>
      <c r="L460" s="715"/>
      <c r="M460" s="715"/>
      <c r="N460" s="716"/>
      <c r="O460" s="384">
        <f>INDEX($E$13:$E$25,MATCH($D460,$B$13:$B$25,0))</f>
        <v>0</v>
      </c>
      <c r="P460" s="385">
        <f>O460*C460</f>
        <v>0</v>
      </c>
    </row>
    <row r="461" spans="1:16" s="267" customFormat="1" ht="18" x14ac:dyDescent="0.2">
      <c r="A461" s="297"/>
      <c r="B461" s="379" t="s">
        <v>114</v>
      </c>
      <c r="C461" s="278"/>
      <c r="D461" s="711" t="s">
        <v>1014</v>
      </c>
      <c r="E461" s="713"/>
      <c r="F461" s="358"/>
      <c r="G461" s="285"/>
      <c r="H461" s="279"/>
      <c r="I461" s="714"/>
      <c r="J461" s="715"/>
      <c r="K461" s="715"/>
      <c r="L461" s="715"/>
      <c r="M461" s="715"/>
      <c r="N461" s="716"/>
      <c r="O461" s="384">
        <f>INDEX($E$13:$E$25,MATCH($D461,$B$13:$B$25,0))</f>
        <v>0</v>
      </c>
      <c r="P461" s="385">
        <f>O461*C461</f>
        <v>0</v>
      </c>
    </row>
    <row r="462" spans="1:16" s="267" customFormat="1" ht="18" x14ac:dyDescent="0.2">
      <c r="A462" s="297"/>
      <c r="B462" s="379" t="s">
        <v>114</v>
      </c>
      <c r="C462" s="278"/>
      <c r="D462" s="711" t="s">
        <v>975</v>
      </c>
      <c r="E462" s="713"/>
      <c r="F462" s="358"/>
      <c r="G462" s="285"/>
      <c r="H462" s="279"/>
      <c r="I462" s="714"/>
      <c r="J462" s="715"/>
      <c r="K462" s="715"/>
      <c r="L462" s="715"/>
      <c r="M462" s="715"/>
      <c r="N462" s="716"/>
      <c r="O462" s="384">
        <f>INDEX($E$13:$E$25,MATCH($D462,$B$13:$B$25,0))</f>
        <v>0</v>
      </c>
      <c r="P462" s="385">
        <f>O462*C462</f>
        <v>0</v>
      </c>
    </row>
    <row r="463" spans="1:16" s="262" customFormat="1" ht="18" customHeight="1" x14ac:dyDescent="0.25">
      <c r="A463" s="298"/>
      <c r="B463" s="722"/>
      <c r="C463" s="722"/>
      <c r="D463" s="722"/>
      <c r="E463" s="722"/>
      <c r="F463" s="722"/>
      <c r="G463" s="722"/>
      <c r="H463" s="265"/>
      <c r="I463" s="265"/>
      <c r="J463" s="265"/>
      <c r="K463" s="265"/>
      <c r="L463" s="265"/>
      <c r="M463" s="1"/>
      <c r="N463" s="1"/>
      <c r="O463" s="66" t="s">
        <v>1048</v>
      </c>
      <c r="P463" s="385">
        <f>SUM(P458:P462)</f>
        <v>0</v>
      </c>
    </row>
    <row r="464" spans="1:16" s="273" customFormat="1" ht="29.25" customHeight="1" x14ac:dyDescent="0.2">
      <c r="A464" s="299"/>
      <c r="B464" s="753" t="s">
        <v>964</v>
      </c>
      <c r="C464" s="754"/>
      <c r="D464" s="754"/>
      <c r="E464" s="754"/>
      <c r="F464" s="754"/>
      <c r="G464" s="755"/>
      <c r="H464" s="280"/>
      <c r="I464" s="280"/>
      <c r="J464" s="280"/>
      <c r="K464" s="280"/>
      <c r="L464" s="285"/>
      <c r="M464" s="1"/>
      <c r="N464" s="1"/>
      <c r="O464" s="1"/>
      <c r="P464" s="285"/>
    </row>
    <row r="465" spans="1:15" s="262" customFormat="1" ht="18" x14ac:dyDescent="0.25">
      <c r="A465" s="298"/>
      <c r="B465" s="750"/>
      <c r="C465" s="751"/>
      <c r="D465" s="751"/>
      <c r="E465" s="751"/>
      <c r="F465" s="751"/>
      <c r="G465" s="752"/>
      <c r="H465" s="280"/>
      <c r="I465" s="280"/>
      <c r="J465" s="280"/>
      <c r="K465" s="280"/>
      <c r="L465" s="272"/>
      <c r="M465" s="1"/>
      <c r="N465" s="1"/>
      <c r="O465" s="1"/>
    </row>
    <row r="466" spans="1:15" s="262" customFormat="1" ht="18" x14ac:dyDescent="0.25">
      <c r="A466" s="298"/>
      <c r="B466" s="750"/>
      <c r="C466" s="751"/>
      <c r="D466" s="751"/>
      <c r="E466" s="751"/>
      <c r="F466" s="751"/>
      <c r="G466" s="752"/>
      <c r="H466" s="280"/>
      <c r="I466" s="280"/>
      <c r="J466" s="280"/>
      <c r="K466" s="280"/>
      <c r="L466" s="272"/>
      <c r="M466" s="1"/>
      <c r="N466" s="1"/>
      <c r="O466" s="1"/>
    </row>
    <row r="467" spans="1:15" s="262" customFormat="1" ht="18" x14ac:dyDescent="0.25">
      <c r="A467" s="298"/>
      <c r="B467" s="750"/>
      <c r="C467" s="751"/>
      <c r="D467" s="751"/>
      <c r="E467" s="751"/>
      <c r="F467" s="751"/>
      <c r="G467" s="752"/>
      <c r="H467" s="280"/>
      <c r="I467" s="280"/>
      <c r="J467" s="280"/>
      <c r="K467" s="280"/>
      <c r="L467" s="272"/>
      <c r="M467" s="1"/>
      <c r="N467" s="1"/>
      <c r="O467" s="1"/>
    </row>
    <row r="468" spans="1:15" s="262" customFormat="1" ht="18" x14ac:dyDescent="0.25">
      <c r="A468" s="298"/>
      <c r="B468" s="750"/>
      <c r="C468" s="751"/>
      <c r="D468" s="751"/>
      <c r="E468" s="751"/>
      <c r="F468" s="751"/>
      <c r="G468" s="752"/>
      <c r="H468" s="280"/>
      <c r="I468" s="280"/>
      <c r="J468" s="280"/>
      <c r="K468" s="280"/>
      <c r="M468" s="1"/>
      <c r="N468" s="1"/>
      <c r="O468" s="1"/>
    </row>
    <row r="469" spans="1:15" s="262" customFormat="1" ht="18" x14ac:dyDescent="0.25">
      <c r="A469" s="298"/>
      <c r="B469" s="750"/>
      <c r="C469" s="751"/>
      <c r="D469" s="751"/>
      <c r="E469" s="751"/>
      <c r="F469" s="751"/>
      <c r="G469" s="752"/>
      <c r="H469" s="280"/>
      <c r="I469" s="280"/>
      <c r="J469" s="280"/>
      <c r="K469" s="280"/>
      <c r="M469" s="1"/>
      <c r="N469" s="1"/>
      <c r="O469" s="1"/>
    </row>
    <row r="470" spans="1:15" s="262" customFormat="1" ht="18" x14ac:dyDescent="0.25">
      <c r="A470" s="298"/>
      <c r="B470" s="750"/>
      <c r="C470" s="751"/>
      <c r="D470" s="751"/>
      <c r="E470" s="751"/>
      <c r="F470" s="751"/>
      <c r="G470" s="752"/>
      <c r="H470" s="280"/>
      <c r="I470" s="280"/>
      <c r="J470" s="280"/>
      <c r="K470" s="280"/>
      <c r="M470" s="1"/>
      <c r="N470" s="1"/>
      <c r="O470" s="1"/>
    </row>
    <row r="471" spans="1:15" s="262" customFormat="1" ht="27.75" customHeight="1" x14ac:dyDescent="0.25">
      <c r="A471" s="298"/>
      <c r="B471" s="291"/>
      <c r="C471" s="1"/>
      <c r="D471" s="1"/>
      <c r="E471" s="259"/>
      <c r="F471" s="1"/>
      <c r="G471" s="29"/>
      <c r="H471" s="1"/>
      <c r="I471" s="1"/>
      <c r="J471" s="1"/>
      <c r="K471" s="287"/>
      <c r="L471" s="1"/>
      <c r="M471" s="1"/>
      <c r="N471" s="1"/>
      <c r="O471" s="1"/>
    </row>
    <row r="472" spans="1:15" s="262" customFormat="1" ht="20.25" customHeight="1" x14ac:dyDescent="0.25">
      <c r="A472" s="298"/>
      <c r="B472" s="314" t="s">
        <v>1089</v>
      </c>
      <c r="E472" s="264"/>
      <c r="G472" s="265"/>
      <c r="H472" s="254"/>
      <c r="I472" s="266"/>
      <c r="J472" s="287"/>
      <c r="K472" s="287"/>
      <c r="L472" s="287"/>
      <c r="M472" s="1"/>
      <c r="N472" s="1"/>
      <c r="O472" s="1"/>
    </row>
    <row r="473" spans="1:15" s="262" customFormat="1" ht="18" customHeight="1" x14ac:dyDescent="0.25">
      <c r="A473" s="298"/>
      <c r="B473" s="731" t="s">
        <v>880</v>
      </c>
      <c r="C473" s="732"/>
      <c r="D473" s="732"/>
      <c r="E473" s="732"/>
      <c r="F473" s="732"/>
      <c r="G473" s="733"/>
      <c r="H473" s="254"/>
      <c r="I473" s="266"/>
      <c r="J473" s="287"/>
      <c r="K473" s="287"/>
      <c r="L473" s="287"/>
      <c r="M473" s="1"/>
      <c r="N473" s="1"/>
      <c r="O473" s="1"/>
    </row>
    <row r="474" spans="1:15" s="262" customFormat="1" ht="12.75" customHeight="1" x14ac:dyDescent="0.25">
      <c r="A474" s="298"/>
      <c r="B474" s="740"/>
      <c r="C474" s="741"/>
      <c r="D474" s="741"/>
      <c r="E474" s="741"/>
      <c r="F474" s="741"/>
      <c r="G474" s="742"/>
      <c r="H474" s="268"/>
      <c r="I474" s="269"/>
      <c r="J474" s="270"/>
      <c r="K474" s="269"/>
      <c r="L474" s="265"/>
      <c r="M474" s="1"/>
      <c r="N474" s="1"/>
      <c r="O474" s="1"/>
    </row>
    <row r="475" spans="1:15" s="262" customFormat="1" ht="12.75" customHeight="1" x14ac:dyDescent="0.25">
      <c r="A475" s="298"/>
      <c r="B475" s="743"/>
      <c r="C475" s="744"/>
      <c r="D475" s="744"/>
      <c r="E475" s="744"/>
      <c r="F475" s="744"/>
      <c r="G475" s="745"/>
      <c r="H475" s="237"/>
      <c r="I475" s="265"/>
      <c r="J475" s="237"/>
      <c r="K475" s="265"/>
      <c r="L475" s="265"/>
      <c r="M475" s="1"/>
      <c r="N475" s="1"/>
      <c r="O475" s="1"/>
    </row>
    <row r="476" spans="1:15" s="262" customFormat="1" ht="17.25" customHeight="1" x14ac:dyDescent="0.25">
      <c r="A476" s="298"/>
      <c r="B476" s="746"/>
      <c r="C476" s="747"/>
      <c r="D476" s="747"/>
      <c r="E476" s="747"/>
      <c r="F476" s="747"/>
      <c r="G476" s="748"/>
      <c r="H476" s="237"/>
      <c r="I476" s="265"/>
      <c r="J476" s="237"/>
      <c r="K476" s="265"/>
      <c r="L476" s="265"/>
      <c r="M476" s="1"/>
      <c r="N476" s="1"/>
      <c r="O476" s="1"/>
    </row>
    <row r="477" spans="1:15" s="262" customFormat="1" ht="12.75" customHeight="1" x14ac:dyDescent="0.25">
      <c r="A477" s="298"/>
      <c r="B477" s="722"/>
      <c r="C477" s="722"/>
      <c r="D477" s="722"/>
      <c r="E477" s="722"/>
      <c r="F477" s="722"/>
      <c r="G477" s="722"/>
      <c r="H477" s="265"/>
      <c r="I477" s="265"/>
      <c r="J477" s="265"/>
      <c r="K477" s="265"/>
      <c r="L477" s="265"/>
      <c r="M477" s="1"/>
      <c r="N477" s="1"/>
      <c r="O477" s="1"/>
    </row>
    <row r="478" spans="1:15" s="262" customFormat="1" ht="12.75" customHeight="1" x14ac:dyDescent="0.25">
      <c r="A478" s="298"/>
      <c r="B478" s="719" t="s">
        <v>872</v>
      </c>
      <c r="C478" s="720"/>
      <c r="D478" s="720"/>
      <c r="E478" s="720"/>
      <c r="F478" s="720"/>
      <c r="G478" s="721"/>
      <c r="H478" s="265"/>
      <c r="I478" s="265"/>
      <c r="J478" s="265"/>
      <c r="K478" s="265"/>
      <c r="L478" s="265"/>
      <c r="M478" s="1"/>
      <c r="N478" s="1"/>
      <c r="O478" s="1"/>
    </row>
    <row r="479" spans="1:15" s="262" customFormat="1" ht="159" customHeight="1" x14ac:dyDescent="0.25">
      <c r="A479" s="298"/>
      <c r="B479" s="723" t="s">
        <v>990</v>
      </c>
      <c r="C479" s="724"/>
      <c r="D479" s="724"/>
      <c r="E479" s="724"/>
      <c r="F479" s="724"/>
      <c r="G479" s="725"/>
      <c r="H479" s="1"/>
      <c r="I479" s="1"/>
      <c r="J479" s="1"/>
      <c r="K479" s="1"/>
      <c r="L479" s="1"/>
      <c r="M479" s="1"/>
      <c r="N479" s="1"/>
      <c r="O479" s="1"/>
    </row>
    <row r="480" spans="1:15" s="262" customFormat="1" ht="12.95" customHeight="1" x14ac:dyDescent="0.25">
      <c r="A480" s="298"/>
      <c r="B480" s="722"/>
      <c r="C480" s="722"/>
      <c r="D480" s="726"/>
      <c r="E480" s="726"/>
      <c r="F480" s="726"/>
      <c r="G480" s="726"/>
      <c r="H480" s="265"/>
      <c r="I480" s="265"/>
      <c r="J480" s="265"/>
      <c r="K480" s="265"/>
      <c r="L480" s="265"/>
      <c r="M480" s="1"/>
      <c r="N480" s="1"/>
      <c r="O480" s="1"/>
    </row>
    <row r="481" spans="1:16" s="273" customFormat="1" ht="18" customHeight="1" x14ac:dyDescent="0.2">
      <c r="A481" s="299"/>
      <c r="B481" s="274" t="s">
        <v>863</v>
      </c>
      <c r="C481" s="274" t="s">
        <v>878</v>
      </c>
      <c r="D481" s="404"/>
      <c r="E481"/>
      <c r="F481" s="285"/>
      <c r="H481" s="276"/>
      <c r="I481" s="708" t="s">
        <v>992</v>
      </c>
      <c r="J481" s="709"/>
      <c r="K481" s="709"/>
      <c r="L481" s="709"/>
      <c r="M481" s="709"/>
      <c r="N481" s="710"/>
      <c r="O481" s="260" t="s">
        <v>873</v>
      </c>
      <c r="P481" s="386" t="s">
        <v>349</v>
      </c>
    </row>
    <row r="482" spans="1:16" s="267" customFormat="1" ht="18" x14ac:dyDescent="0.2">
      <c r="A482" s="297"/>
      <c r="B482" s="379" t="s">
        <v>318</v>
      </c>
      <c r="C482" s="278"/>
      <c r="D482" s="404"/>
      <c r="E482"/>
      <c r="F482" s="285"/>
      <c r="G482" s="285"/>
      <c r="H482" s="279"/>
      <c r="I482" s="714"/>
      <c r="J482" s="715"/>
      <c r="K482" s="715"/>
      <c r="L482" s="715"/>
      <c r="M482" s="715"/>
      <c r="N482" s="716"/>
      <c r="O482" s="399"/>
      <c r="P482" s="385">
        <f t="shared" ref="P482" si="11">O482*C482</f>
        <v>0</v>
      </c>
    </row>
    <row r="483" spans="1:16" s="262" customFormat="1" ht="18" customHeight="1" x14ac:dyDescent="0.25">
      <c r="A483" s="298"/>
      <c r="B483" s="722"/>
      <c r="C483" s="722"/>
      <c r="D483" s="722"/>
      <c r="E483" s="722"/>
      <c r="F483" s="722"/>
      <c r="G483" s="722"/>
      <c r="H483" s="265"/>
      <c r="I483" s="265"/>
      <c r="J483" s="265"/>
      <c r="K483" s="265"/>
      <c r="L483" s="265"/>
      <c r="M483" s="1"/>
      <c r="N483" s="1"/>
      <c r="O483" s="66" t="s">
        <v>1048</v>
      </c>
      <c r="P483" s="385">
        <f>SUM(P482:P482)</f>
        <v>0</v>
      </c>
    </row>
    <row r="484" spans="1:16" s="273" customFormat="1" ht="29.25" customHeight="1" x14ac:dyDescent="0.2">
      <c r="A484" s="299"/>
      <c r="B484" s="753" t="s">
        <v>964</v>
      </c>
      <c r="C484" s="754"/>
      <c r="D484" s="754"/>
      <c r="E484" s="754"/>
      <c r="F484" s="754"/>
      <c r="G484" s="755"/>
      <c r="H484" s="280"/>
      <c r="I484" s="280"/>
      <c r="J484" s="280"/>
      <c r="K484" s="280"/>
      <c r="L484" s="285"/>
      <c r="M484" s="1"/>
      <c r="N484" s="1"/>
      <c r="O484" s="1"/>
      <c r="P484" s="285"/>
    </row>
    <row r="485" spans="1:16" s="262" customFormat="1" ht="18" x14ac:dyDescent="0.25">
      <c r="A485" s="298"/>
      <c r="B485" s="750"/>
      <c r="C485" s="751"/>
      <c r="D485" s="751"/>
      <c r="E485" s="751"/>
      <c r="F485" s="751"/>
      <c r="G485" s="752"/>
      <c r="H485" s="280"/>
      <c r="I485" s="280"/>
      <c r="J485" s="280"/>
      <c r="K485" s="280"/>
      <c r="L485" s="272"/>
      <c r="M485" s="1"/>
      <c r="N485" s="1"/>
      <c r="O485" s="1"/>
    </row>
    <row r="486" spans="1:16" s="262" customFormat="1" ht="18" x14ac:dyDescent="0.25">
      <c r="A486" s="298"/>
      <c r="B486" s="750"/>
      <c r="C486" s="751"/>
      <c r="D486" s="751"/>
      <c r="E486" s="751"/>
      <c r="F486" s="751"/>
      <c r="G486" s="752"/>
      <c r="H486" s="280"/>
      <c r="I486" s="280"/>
      <c r="J486" s="280"/>
      <c r="K486" s="280"/>
      <c r="L486" s="272"/>
      <c r="M486" s="1"/>
      <c r="N486" s="1"/>
      <c r="O486" s="1"/>
    </row>
    <row r="487" spans="1:16" s="262" customFormat="1" ht="18" x14ac:dyDescent="0.25">
      <c r="A487" s="298"/>
      <c r="B487" s="750"/>
      <c r="C487" s="751"/>
      <c r="D487" s="751"/>
      <c r="E487" s="751"/>
      <c r="F487" s="751"/>
      <c r="G487" s="752"/>
      <c r="H487" s="280"/>
      <c r="I487" s="280"/>
      <c r="J487" s="280"/>
      <c r="K487" s="280"/>
      <c r="L487" s="272"/>
      <c r="M487" s="1"/>
      <c r="N487" s="1"/>
      <c r="O487" s="1"/>
    </row>
    <row r="488" spans="1:16" s="262" customFormat="1" ht="18" x14ac:dyDescent="0.25">
      <c r="A488" s="298"/>
      <c r="B488" s="750"/>
      <c r="C488" s="751"/>
      <c r="D488" s="751"/>
      <c r="E488" s="751"/>
      <c r="F488" s="751"/>
      <c r="G488" s="752"/>
      <c r="H488" s="280"/>
      <c r="I488" s="280"/>
      <c r="J488" s="280"/>
      <c r="K488" s="280"/>
      <c r="M488" s="1"/>
      <c r="N488" s="1"/>
      <c r="O488" s="1"/>
    </row>
    <row r="489" spans="1:16" s="262" customFormat="1" ht="18" x14ac:dyDescent="0.25">
      <c r="A489" s="298"/>
      <c r="B489" s="750"/>
      <c r="C489" s="751"/>
      <c r="D489" s="751"/>
      <c r="E489" s="751"/>
      <c r="F489" s="751"/>
      <c r="G489" s="752"/>
      <c r="H489" s="280"/>
      <c r="I489" s="280"/>
      <c r="J489" s="280"/>
      <c r="K489" s="280"/>
      <c r="M489" s="1"/>
      <c r="N489" s="1"/>
      <c r="O489" s="1"/>
    </row>
    <row r="490" spans="1:16" s="262" customFormat="1" ht="18" x14ac:dyDescent="0.25">
      <c r="A490" s="298"/>
      <c r="B490" s="750"/>
      <c r="C490" s="751"/>
      <c r="D490" s="751"/>
      <c r="E490" s="751"/>
      <c r="F490" s="751"/>
      <c r="G490" s="752"/>
      <c r="H490" s="280"/>
      <c r="I490" s="280"/>
      <c r="J490" s="280"/>
      <c r="K490" s="280"/>
      <c r="M490" s="1"/>
      <c r="N490" s="1"/>
      <c r="O490" s="1"/>
    </row>
    <row r="491" spans="1:16" s="262" customFormat="1" ht="50.25" customHeight="1" x14ac:dyDescent="0.25">
      <c r="A491" s="298"/>
      <c r="B491" s="266"/>
      <c r="E491" s="264"/>
      <c r="G491" s="265"/>
      <c r="H491" s="254"/>
      <c r="J491" s="254"/>
      <c r="M491" s="1"/>
      <c r="N491" s="1"/>
      <c r="O491" s="1"/>
    </row>
    <row r="492" spans="1:16" s="262" customFormat="1" ht="20.25" customHeight="1" x14ac:dyDescent="0.25">
      <c r="A492" s="298"/>
      <c r="B492" s="314" t="s">
        <v>1082</v>
      </c>
      <c r="E492" s="264"/>
      <c r="G492" s="265"/>
      <c r="H492" s="254"/>
      <c r="I492" s="266"/>
      <c r="J492" s="287"/>
      <c r="K492" s="287"/>
      <c r="L492" s="287"/>
      <c r="M492" s="1"/>
      <c r="N492" s="1"/>
      <c r="O492" s="1"/>
    </row>
    <row r="493" spans="1:16" s="262" customFormat="1" ht="27" customHeight="1" x14ac:dyDescent="0.25">
      <c r="A493" s="298"/>
      <c r="B493" s="731" t="s">
        <v>880</v>
      </c>
      <c r="C493" s="732"/>
      <c r="D493" s="732"/>
      <c r="E493" s="732"/>
      <c r="F493" s="732"/>
      <c r="G493" s="733"/>
      <c r="H493" s="254"/>
      <c r="I493" s="266"/>
      <c r="J493" s="287"/>
      <c r="K493" s="287"/>
      <c r="L493" s="287"/>
      <c r="M493" s="1"/>
      <c r="N493" s="1"/>
      <c r="O493" s="1"/>
    </row>
    <row r="494" spans="1:16" s="262" customFormat="1" ht="12.75" customHeight="1" x14ac:dyDescent="0.25">
      <c r="A494" s="298"/>
      <c r="B494" s="740"/>
      <c r="C494" s="741"/>
      <c r="D494" s="741"/>
      <c r="E494" s="741"/>
      <c r="F494" s="741"/>
      <c r="G494" s="742"/>
      <c r="H494" s="268"/>
      <c r="I494" s="269"/>
      <c r="J494" s="270"/>
      <c r="K494" s="269"/>
      <c r="L494" s="265"/>
      <c r="M494" s="1"/>
      <c r="N494" s="1"/>
      <c r="O494" s="1"/>
    </row>
    <row r="495" spans="1:16" s="262" customFormat="1" ht="12.75" customHeight="1" x14ac:dyDescent="0.25">
      <c r="A495" s="298"/>
      <c r="B495" s="743"/>
      <c r="C495" s="744"/>
      <c r="D495" s="744"/>
      <c r="E495" s="744"/>
      <c r="F495" s="744"/>
      <c r="G495" s="745"/>
      <c r="H495" s="237"/>
      <c r="I495" s="265"/>
      <c r="J495" s="237"/>
      <c r="K495" s="265"/>
      <c r="L495" s="265"/>
      <c r="M495" s="1"/>
      <c r="N495" s="1"/>
      <c r="O495" s="1"/>
    </row>
    <row r="496" spans="1:16" s="262" customFormat="1" ht="17.25" customHeight="1" x14ac:dyDescent="0.25">
      <c r="A496" s="298"/>
      <c r="B496" s="746"/>
      <c r="C496" s="747"/>
      <c r="D496" s="747"/>
      <c r="E496" s="747"/>
      <c r="F496" s="747"/>
      <c r="G496" s="748"/>
      <c r="H496" s="237"/>
      <c r="I496" s="265"/>
      <c r="J496" s="237"/>
      <c r="K496" s="265"/>
      <c r="L496" s="265"/>
      <c r="M496" s="1"/>
      <c r="N496" s="1"/>
      <c r="O496" s="1"/>
    </row>
    <row r="497" spans="1:16" s="262" customFormat="1" ht="12.75" customHeight="1" x14ac:dyDescent="0.25">
      <c r="A497" s="298"/>
      <c r="B497" s="722"/>
      <c r="C497" s="722"/>
      <c r="D497" s="722"/>
      <c r="E497" s="722"/>
      <c r="F497" s="722"/>
      <c r="G497" s="722"/>
      <c r="H497" s="265"/>
      <c r="I497" s="265"/>
      <c r="J497" s="265"/>
      <c r="K497" s="265"/>
      <c r="L497" s="265"/>
      <c r="M497" s="1"/>
      <c r="N497" s="1"/>
      <c r="O497" s="1"/>
    </row>
    <row r="498" spans="1:16" s="262" customFormat="1" ht="12.75" customHeight="1" x14ac:dyDescent="0.25">
      <c r="A498" s="298"/>
      <c r="B498" s="719" t="s">
        <v>872</v>
      </c>
      <c r="C498" s="720"/>
      <c r="D498" s="720"/>
      <c r="E498" s="720"/>
      <c r="F498" s="720"/>
      <c r="G498" s="721"/>
      <c r="H498" s="265"/>
      <c r="I498" s="265"/>
      <c r="J498" s="265"/>
      <c r="K498" s="265"/>
      <c r="L498" s="265"/>
      <c r="M498" s="1"/>
      <c r="N498" s="1"/>
      <c r="O498" s="1"/>
    </row>
    <row r="499" spans="1:16" s="262" customFormat="1" ht="122.25" customHeight="1" x14ac:dyDescent="0.25">
      <c r="A499" s="298"/>
      <c r="B499" s="723" t="s">
        <v>991</v>
      </c>
      <c r="C499" s="724"/>
      <c r="D499" s="724"/>
      <c r="E499" s="724"/>
      <c r="F499" s="724"/>
      <c r="G499" s="725"/>
      <c r="H499" s="1"/>
      <c r="I499" s="1"/>
      <c r="J499" s="1"/>
      <c r="K499" s="1"/>
      <c r="L499" s="1"/>
      <c r="M499" s="1"/>
      <c r="N499" s="1"/>
      <c r="O499" s="1"/>
    </row>
    <row r="500" spans="1:16" s="262" customFormat="1" ht="12.95" customHeight="1" x14ac:dyDescent="0.25">
      <c r="A500" s="298"/>
      <c r="B500" s="722"/>
      <c r="C500" s="722"/>
      <c r="D500" s="722"/>
      <c r="E500" s="722"/>
      <c r="F500" s="726"/>
      <c r="G500" s="726"/>
      <c r="H500" s="265"/>
      <c r="I500" s="265"/>
      <c r="J500" s="265"/>
      <c r="K500" s="265"/>
      <c r="L500" s="265"/>
      <c r="M500" s="1"/>
      <c r="N500" s="1"/>
      <c r="O500" s="1"/>
    </row>
    <row r="501" spans="1:16" s="273" customFormat="1" ht="18" x14ac:dyDescent="0.2">
      <c r="A501" s="299"/>
      <c r="B501" s="274" t="s">
        <v>863</v>
      </c>
      <c r="C501" s="274" t="s">
        <v>878</v>
      </c>
      <c r="D501" s="727" t="s">
        <v>864</v>
      </c>
      <c r="E501" s="728"/>
      <c r="F501" s="358"/>
      <c r="H501" s="276"/>
      <c r="I501" s="708" t="s">
        <v>992</v>
      </c>
      <c r="J501" s="709"/>
      <c r="K501" s="709"/>
      <c r="L501" s="709"/>
      <c r="M501" s="709"/>
      <c r="N501" s="710"/>
      <c r="O501" s="260" t="s">
        <v>879</v>
      </c>
      <c r="P501" s="386" t="s">
        <v>349</v>
      </c>
    </row>
    <row r="502" spans="1:16" s="267" customFormat="1" ht="18" x14ac:dyDescent="0.2">
      <c r="A502" s="297"/>
      <c r="B502" s="379" t="s">
        <v>114</v>
      </c>
      <c r="C502" s="278"/>
      <c r="D502" s="711" t="s">
        <v>850</v>
      </c>
      <c r="E502" s="713"/>
      <c r="F502" s="358"/>
      <c r="G502" s="285"/>
      <c r="H502" s="279"/>
      <c r="I502" s="714"/>
      <c r="J502" s="715"/>
      <c r="K502" s="715"/>
      <c r="L502" s="715"/>
      <c r="M502" s="715"/>
      <c r="N502" s="716"/>
      <c r="O502" s="384">
        <f>INDEX($E$13:$E$25,MATCH($D502,$B$13:$B$25,0))</f>
        <v>0</v>
      </c>
      <c r="P502" s="385">
        <f>O502*C502</f>
        <v>0</v>
      </c>
    </row>
    <row r="503" spans="1:16" s="267" customFormat="1" ht="18" x14ac:dyDescent="0.2">
      <c r="A503" s="297"/>
      <c r="B503" s="379" t="s">
        <v>114</v>
      </c>
      <c r="C503" s="278"/>
      <c r="D503" s="711" t="s">
        <v>852</v>
      </c>
      <c r="E503" s="713"/>
      <c r="F503" s="358"/>
      <c r="G503" s="285"/>
      <c r="H503" s="279"/>
      <c r="I503" s="714"/>
      <c r="J503" s="715"/>
      <c r="K503" s="715"/>
      <c r="L503" s="715"/>
      <c r="M503" s="715"/>
      <c r="N503" s="716"/>
      <c r="O503" s="384">
        <f>INDEX($E$13:$E$25,MATCH($D503,$B$13:$B$25,0))</f>
        <v>0</v>
      </c>
      <c r="P503" s="385">
        <f>O503*C503</f>
        <v>0</v>
      </c>
    </row>
    <row r="504" spans="1:16" s="262" customFormat="1" ht="12.95" customHeight="1" x14ac:dyDescent="0.25">
      <c r="A504" s="298"/>
      <c r="B504" s="722"/>
      <c r="C504" s="722"/>
      <c r="D504" s="722"/>
      <c r="E504" s="722"/>
      <c r="F504" s="722"/>
      <c r="G504" s="722"/>
      <c r="H504" s="265"/>
      <c r="I504" s="265"/>
      <c r="J504" s="265"/>
      <c r="K504" s="265"/>
      <c r="L504" s="265"/>
      <c r="M504" s="1"/>
      <c r="N504" s="1"/>
      <c r="O504" s="1"/>
    </row>
    <row r="505" spans="1:16" s="273" customFormat="1" ht="29.25" customHeight="1" x14ac:dyDescent="0.2">
      <c r="A505" s="299"/>
      <c r="B505" s="753" t="s">
        <v>964</v>
      </c>
      <c r="C505" s="754"/>
      <c r="D505" s="754"/>
      <c r="E505" s="754"/>
      <c r="F505" s="754"/>
      <c r="G505" s="755"/>
      <c r="H505" s="280"/>
      <c r="I505" s="280"/>
      <c r="J505" s="280"/>
      <c r="K505" s="280"/>
      <c r="L505" s="285"/>
      <c r="M505" s="1"/>
      <c r="N505" s="1"/>
      <c r="O505" s="1"/>
      <c r="P505" s="285"/>
    </row>
    <row r="506" spans="1:16" s="262" customFormat="1" ht="18" x14ac:dyDescent="0.25">
      <c r="A506" s="298"/>
      <c r="B506" s="750"/>
      <c r="C506" s="751"/>
      <c r="D506" s="751"/>
      <c r="E506" s="751"/>
      <c r="F506" s="751"/>
      <c r="G506" s="752"/>
      <c r="H506" s="280"/>
      <c r="I506" s="280"/>
      <c r="J506" s="280"/>
      <c r="K506" s="280"/>
      <c r="L506" s="272"/>
      <c r="M506" s="1"/>
      <c r="N506" s="1"/>
      <c r="O506" s="1"/>
    </row>
    <row r="507" spans="1:16" s="262" customFormat="1" ht="18" x14ac:dyDescent="0.25">
      <c r="A507" s="298"/>
      <c r="B507" s="750"/>
      <c r="C507" s="751"/>
      <c r="D507" s="751"/>
      <c r="E507" s="751"/>
      <c r="F507" s="751"/>
      <c r="G507" s="752"/>
      <c r="H507" s="280"/>
      <c r="I507" s="280"/>
      <c r="J507" s="280"/>
      <c r="K507" s="280"/>
      <c r="L507" s="272"/>
      <c r="M507" s="1"/>
      <c r="N507" s="1"/>
      <c r="O507" s="1"/>
    </row>
    <row r="508" spans="1:16" s="262" customFormat="1" ht="18" x14ac:dyDescent="0.25">
      <c r="A508" s="298"/>
      <c r="B508" s="750"/>
      <c r="C508" s="751"/>
      <c r="D508" s="751"/>
      <c r="E508" s="751"/>
      <c r="F508" s="751"/>
      <c r="G508" s="752"/>
      <c r="H508" s="280"/>
      <c r="I508" s="280"/>
      <c r="J508" s="280"/>
      <c r="K508" s="280"/>
      <c r="L508" s="272"/>
      <c r="M508" s="1"/>
      <c r="N508" s="1"/>
      <c r="O508" s="1"/>
    </row>
    <row r="509" spans="1:16" s="262" customFormat="1" ht="18" x14ac:dyDescent="0.25">
      <c r="A509" s="298"/>
      <c r="B509" s="750"/>
      <c r="C509" s="751"/>
      <c r="D509" s="751"/>
      <c r="E509" s="751"/>
      <c r="F509" s="751"/>
      <c r="G509" s="752"/>
      <c r="H509" s="280"/>
      <c r="I509" s="280"/>
      <c r="J509" s="280"/>
      <c r="K509" s="280"/>
      <c r="M509" s="1"/>
      <c r="N509" s="1"/>
      <c r="O509" s="1"/>
    </row>
    <row r="510" spans="1:16" s="262" customFormat="1" ht="18" x14ac:dyDescent="0.25">
      <c r="A510" s="298"/>
      <c r="B510" s="750"/>
      <c r="C510" s="751"/>
      <c r="D510" s="751"/>
      <c r="E510" s="751"/>
      <c r="F510" s="751"/>
      <c r="G510" s="752"/>
      <c r="H510" s="280"/>
      <c r="I510" s="280"/>
      <c r="J510" s="280"/>
      <c r="K510" s="280"/>
      <c r="M510" s="1"/>
      <c r="N510" s="1"/>
      <c r="O510" s="1"/>
    </row>
    <row r="511" spans="1:16" s="262" customFormat="1" ht="18" x14ac:dyDescent="0.25">
      <c r="A511" s="298"/>
      <c r="B511" s="750"/>
      <c r="C511" s="751"/>
      <c r="D511" s="751"/>
      <c r="E511" s="751"/>
      <c r="F511" s="751"/>
      <c r="G511" s="752"/>
      <c r="H511" s="280"/>
      <c r="I511" s="280"/>
      <c r="J511" s="280"/>
      <c r="K511" s="280"/>
      <c r="M511" s="1"/>
      <c r="N511" s="1"/>
      <c r="O511" s="1"/>
    </row>
    <row r="512" spans="1:16" s="262" customFormat="1" ht="50.25" customHeight="1" x14ac:dyDescent="0.25">
      <c r="A512" s="298"/>
      <c r="B512" s="266"/>
      <c r="E512" s="264"/>
      <c r="G512" s="265"/>
      <c r="H512" s="254"/>
      <c r="J512" s="254"/>
      <c r="M512" s="1"/>
      <c r="N512" s="1"/>
      <c r="O512" s="1"/>
    </row>
    <row r="513" spans="1:18" s="267" customFormat="1" ht="18" x14ac:dyDescent="0.2">
      <c r="A513" s="297"/>
      <c r="B513" s="297"/>
      <c r="C513" s="297"/>
      <c r="D513" s="297"/>
      <c r="E513" s="297"/>
      <c r="F513" s="297"/>
      <c r="G513" s="297"/>
      <c r="H513" s="297"/>
      <c r="I513" s="297"/>
      <c r="J513" s="297"/>
      <c r="K513" s="297"/>
      <c r="L513" s="297"/>
      <c r="M513" s="297"/>
      <c r="N513"/>
      <c r="O513"/>
      <c r="P513"/>
      <c r="Q513" s="297"/>
      <c r="R513" s="297"/>
    </row>
    <row r="514" spans="1:18" ht="28.5" customHeight="1" x14ac:dyDescent="0.2">
      <c r="C514" s="1"/>
      <c r="J514" s="286"/>
      <c r="K514" s="286"/>
      <c r="L514" s="286"/>
      <c r="N514"/>
      <c r="O514"/>
      <c r="P514"/>
    </row>
  </sheetData>
  <sheetProtection algorithmName="SHA-512" hashValue="q/AHySzeOafH+M0WxRlcqZPNK/6+Ope7CRnW1ysSD8np6nphS2/PnbfrU7AcFCJsi/BTkt+b2RBidBWZfimAFw==" saltValue="Y0m0POoMV43fTQltotsqgg==" spinCount="100000" sheet="1" formatRows="0" selectLockedCells="1"/>
  <dataConsolidate link="1"/>
  <mergeCells count="368">
    <mergeCell ref="B506:G511"/>
    <mergeCell ref="D36:E36"/>
    <mergeCell ref="I36:N36"/>
    <mergeCell ref="D35:E35"/>
    <mergeCell ref="I35:N35"/>
    <mergeCell ref="I482:N482"/>
    <mergeCell ref="B483:G483"/>
    <mergeCell ref="B484:G484"/>
    <mergeCell ref="B485:G490"/>
    <mergeCell ref="D41:E41"/>
    <mergeCell ref="I41:N41"/>
    <mergeCell ref="I37:N37"/>
    <mergeCell ref="B354:G354"/>
    <mergeCell ref="D64:F64"/>
    <mergeCell ref="D419:E419"/>
    <mergeCell ref="I64:N64"/>
    <mergeCell ref="B381:G381"/>
    <mergeCell ref="B109:G109"/>
    <mergeCell ref="B473:G473"/>
    <mergeCell ref="B474:G476"/>
    <mergeCell ref="D424:E424"/>
    <mergeCell ref="D423:E423"/>
    <mergeCell ref="D422:E422"/>
    <mergeCell ref="D421:E421"/>
    <mergeCell ref="D502:E502"/>
    <mergeCell ref="D503:E503"/>
    <mergeCell ref="B504:G504"/>
    <mergeCell ref="B505:G505"/>
    <mergeCell ref="D420:E420"/>
    <mergeCell ref="I161:N161"/>
    <mergeCell ref="D398:E398"/>
    <mergeCell ref="D399:E399"/>
    <mergeCell ref="D400:E400"/>
    <mergeCell ref="B348:G348"/>
    <mergeCell ref="B244:G244"/>
    <mergeCell ref="B245:G245"/>
    <mergeCell ref="I267:N267"/>
    <mergeCell ref="D268:E268"/>
    <mergeCell ref="I247:N247"/>
    <mergeCell ref="I248:N248"/>
    <mergeCell ref="I162:N162"/>
    <mergeCell ref="B415:G415"/>
    <mergeCell ref="B416:G416"/>
    <mergeCell ref="B417:G417"/>
    <mergeCell ref="B418:G418"/>
    <mergeCell ref="I421:N421"/>
    <mergeCell ref="I399:N399"/>
    <mergeCell ref="B373:G373"/>
    <mergeCell ref="I77:N77"/>
    <mergeCell ref="I78:N78"/>
    <mergeCell ref="I79:N79"/>
    <mergeCell ref="I98:N98"/>
    <mergeCell ref="I99:N99"/>
    <mergeCell ref="I100:N100"/>
    <mergeCell ref="I206:N206"/>
    <mergeCell ref="I207:N207"/>
    <mergeCell ref="I184:N184"/>
    <mergeCell ref="I185:N185"/>
    <mergeCell ref="I186:N186"/>
    <mergeCell ref="I163:N163"/>
    <mergeCell ref="I125:N125"/>
    <mergeCell ref="I160:N160"/>
    <mergeCell ref="I119:N119"/>
    <mergeCell ref="I120:N120"/>
    <mergeCell ref="I121:N121"/>
    <mergeCell ref="I122:N122"/>
    <mergeCell ref="I123:N123"/>
    <mergeCell ref="I124:N124"/>
    <mergeCell ref="I164:N164"/>
    <mergeCell ref="I187:N187"/>
    <mergeCell ref="I437:N437"/>
    <mergeCell ref="I438:N438"/>
    <mergeCell ref="I503:N503"/>
    <mergeCell ref="I356:N356"/>
    <mergeCell ref="I419:N419"/>
    <mergeCell ref="I420:N420"/>
    <mergeCell ref="I425:N425"/>
    <mergeCell ref="I398:N398"/>
    <mergeCell ref="I461:N461"/>
    <mergeCell ref="I460:N460"/>
    <mergeCell ref="I459:N459"/>
    <mergeCell ref="I501:N501"/>
    <mergeCell ref="I377:N377"/>
    <mergeCell ref="I378:N378"/>
    <mergeCell ref="I379:N379"/>
    <mergeCell ref="I357:N357"/>
    <mergeCell ref="I358:N358"/>
    <mergeCell ref="I502:N502"/>
    <mergeCell ref="I481:N481"/>
    <mergeCell ref="I424:N424"/>
    <mergeCell ref="I423:N423"/>
    <mergeCell ref="I422:N422"/>
    <mergeCell ref="I436:N436"/>
    <mergeCell ref="B369:G369"/>
    <mergeCell ref="B428:G428"/>
    <mergeCell ref="B210:G215"/>
    <mergeCell ref="B218:G218"/>
    <mergeCell ref="B375:G375"/>
    <mergeCell ref="B429:G431"/>
    <mergeCell ref="B432:G432"/>
    <mergeCell ref="B340:G345"/>
    <mergeCell ref="B349:G351"/>
    <mergeCell ref="B352:G352"/>
    <mergeCell ref="B353:G353"/>
    <mergeCell ref="B280:G280"/>
    <mergeCell ref="I335:N335"/>
    <mergeCell ref="I336:N336"/>
    <mergeCell ref="I291:N291"/>
    <mergeCell ref="D227:E227"/>
    <mergeCell ref="D335:E335"/>
    <mergeCell ref="D336:E336"/>
    <mergeCell ref="I400:N400"/>
    <mergeCell ref="I227:N227"/>
    <mergeCell ref="I315:N315"/>
    <mergeCell ref="B230:G235"/>
    <mergeCell ref="B239:G239"/>
    <mergeCell ref="B240:G242"/>
    <mergeCell ref="D337:E337"/>
    <mergeCell ref="I311:N311"/>
    <mergeCell ref="I312:N312"/>
    <mergeCell ref="I314:N314"/>
    <mergeCell ref="B359:G359"/>
    <mergeCell ref="B339:G339"/>
    <mergeCell ref="I290:N290"/>
    <mergeCell ref="I288:N288"/>
    <mergeCell ref="I289:N289"/>
    <mergeCell ref="I292:N292"/>
    <mergeCell ref="B310:G310"/>
    <mergeCell ref="B355:G355"/>
    <mergeCell ref="B434:G434"/>
    <mergeCell ref="B440:G440"/>
    <mergeCell ref="B441:G446"/>
    <mergeCell ref="D357:E357"/>
    <mergeCell ref="B376:G376"/>
    <mergeCell ref="B382:G387"/>
    <mergeCell ref="D356:E356"/>
    <mergeCell ref="B411:G411"/>
    <mergeCell ref="B412:G414"/>
    <mergeCell ref="D377:E377"/>
    <mergeCell ref="B397:G397"/>
    <mergeCell ref="B401:G401"/>
    <mergeCell ref="B390:G390"/>
    <mergeCell ref="B391:G393"/>
    <mergeCell ref="B394:G394"/>
    <mergeCell ref="B395:G395"/>
    <mergeCell ref="B396:G396"/>
    <mergeCell ref="B403:G408"/>
    <mergeCell ref="D425:E425"/>
    <mergeCell ref="B374:G374"/>
    <mergeCell ref="D378:E378"/>
    <mergeCell ref="B360:G360"/>
    <mergeCell ref="B361:G366"/>
    <mergeCell ref="D358:E358"/>
    <mergeCell ref="B5:H5"/>
    <mergeCell ref="I457:N457"/>
    <mergeCell ref="I136:N136"/>
    <mergeCell ref="I137:N137"/>
    <mergeCell ref="I138:N138"/>
    <mergeCell ref="I157:N157"/>
    <mergeCell ref="I158:N158"/>
    <mergeCell ref="I159:N159"/>
    <mergeCell ref="I165:N165"/>
    <mergeCell ref="I313:N313"/>
    <mergeCell ref="B439:G439"/>
    <mergeCell ref="B435:G435"/>
    <mergeCell ref="D436:E436"/>
    <mergeCell ref="D437:E437"/>
    <mergeCell ref="D438:E438"/>
    <mergeCell ref="I76:N76"/>
    <mergeCell ref="I226:N226"/>
    <mergeCell ref="B250:G250"/>
    <mergeCell ref="B251:G256"/>
    <mergeCell ref="B327:G327"/>
    <mergeCell ref="B328:G330"/>
    <mergeCell ref="B331:G331"/>
    <mergeCell ref="B455:G455"/>
    <mergeCell ref="B433:G433"/>
    <mergeCell ref="B497:G497"/>
    <mergeCell ref="D501:E501"/>
    <mergeCell ref="B449:G449"/>
    <mergeCell ref="B454:G454"/>
    <mergeCell ref="B450:G452"/>
    <mergeCell ref="D457:E457"/>
    <mergeCell ref="D458:E458"/>
    <mergeCell ref="D462:E462"/>
    <mergeCell ref="D461:E461"/>
    <mergeCell ref="B456:G456"/>
    <mergeCell ref="B464:G464"/>
    <mergeCell ref="B465:G470"/>
    <mergeCell ref="B463:G463"/>
    <mergeCell ref="B453:G453"/>
    <mergeCell ref="D460:E460"/>
    <mergeCell ref="D459:E459"/>
    <mergeCell ref="B493:G493"/>
    <mergeCell ref="B494:G496"/>
    <mergeCell ref="B477:G477"/>
    <mergeCell ref="B478:G478"/>
    <mergeCell ref="B479:G479"/>
    <mergeCell ref="B480:G480"/>
    <mergeCell ref="B498:G498"/>
    <mergeCell ref="B499:G499"/>
    <mergeCell ref="B500:G500"/>
    <mergeCell ref="I462:N462"/>
    <mergeCell ref="I458:N458"/>
    <mergeCell ref="B370:G372"/>
    <mergeCell ref="B117:G117"/>
    <mergeCell ref="B133:G133"/>
    <mergeCell ref="B134:G134"/>
    <mergeCell ref="B153:G153"/>
    <mergeCell ref="I337:N337"/>
    <mergeCell ref="B219:G221"/>
    <mergeCell ref="B222:G222"/>
    <mergeCell ref="B223:G223"/>
    <mergeCell ref="B224:G224"/>
    <mergeCell ref="B229:G229"/>
    <mergeCell ref="D226:E226"/>
    <mergeCell ref="I268:N268"/>
    <mergeCell ref="D269:E269"/>
    <mergeCell ref="I269:N269"/>
    <mergeCell ref="B270:G270"/>
    <mergeCell ref="B271:G271"/>
    <mergeCell ref="B272:G277"/>
    <mergeCell ref="B380:G380"/>
    <mergeCell ref="D379:E379"/>
    <mergeCell ref="B402:G402"/>
    <mergeCell ref="B209:G209"/>
    <mergeCell ref="B338:G338"/>
    <mergeCell ref="B265:G265"/>
    <mergeCell ref="B266:G266"/>
    <mergeCell ref="D267:E267"/>
    <mergeCell ref="B243:G243"/>
    <mergeCell ref="B303:G303"/>
    <mergeCell ref="B286:G286"/>
    <mergeCell ref="B294:G294"/>
    <mergeCell ref="B295:G300"/>
    <mergeCell ref="B287:G287"/>
    <mergeCell ref="B284:G284"/>
    <mergeCell ref="D247:E247"/>
    <mergeCell ref="D248:E248"/>
    <mergeCell ref="B317:G317"/>
    <mergeCell ref="B318:G323"/>
    <mergeCell ref="B304:G306"/>
    <mergeCell ref="B307:G307"/>
    <mergeCell ref="B308:G308"/>
    <mergeCell ref="B309:G309"/>
    <mergeCell ref="B332:G332"/>
    <mergeCell ref="B333:G333"/>
    <mergeCell ref="B281:G283"/>
    <mergeCell ref="B285:G285"/>
    <mergeCell ref="D184:E184"/>
    <mergeCell ref="B189:G189"/>
    <mergeCell ref="B198:G198"/>
    <mergeCell ref="D185:E185"/>
    <mergeCell ref="D186:E186"/>
    <mergeCell ref="D187:E187"/>
    <mergeCell ref="D206:E206"/>
    <mergeCell ref="D207:E207"/>
    <mergeCell ref="B199:G201"/>
    <mergeCell ref="B202:G202"/>
    <mergeCell ref="B203:G203"/>
    <mergeCell ref="B204:G204"/>
    <mergeCell ref="B190:G195"/>
    <mergeCell ref="D163:E163"/>
    <mergeCell ref="B259:G259"/>
    <mergeCell ref="B260:G262"/>
    <mergeCell ref="B263:G263"/>
    <mergeCell ref="B264:G264"/>
    <mergeCell ref="B111:G111"/>
    <mergeCell ref="B12:C12"/>
    <mergeCell ref="B13:C13"/>
    <mergeCell ref="B14:C14"/>
    <mergeCell ref="B15:C15"/>
    <mergeCell ref="B16:C16"/>
    <mergeCell ref="B18:C18"/>
    <mergeCell ref="B19:C19"/>
    <mergeCell ref="B20:C20"/>
    <mergeCell ref="B21:C21"/>
    <mergeCell ref="B17:C17"/>
    <mergeCell ref="B94:G94"/>
    <mergeCell ref="B129:G131"/>
    <mergeCell ref="B181:G181"/>
    <mergeCell ref="B182:G182"/>
    <mergeCell ref="D136:E136"/>
    <mergeCell ref="D137:E137"/>
    <mergeCell ref="B96:G96"/>
    <mergeCell ref="B149:G149"/>
    <mergeCell ref="B150:G152"/>
    <mergeCell ref="B139:G139"/>
    <mergeCell ref="B128:G128"/>
    <mergeCell ref="D162:E162"/>
    <mergeCell ref="B154:G154"/>
    <mergeCell ref="B155:G155"/>
    <mergeCell ref="D138:E138"/>
    <mergeCell ref="B132:G132"/>
    <mergeCell ref="D161:E161"/>
    <mergeCell ref="D160:E160"/>
    <mergeCell ref="B176:G176"/>
    <mergeCell ref="B177:G179"/>
    <mergeCell ref="B180:G180"/>
    <mergeCell ref="B115:G115"/>
    <mergeCell ref="B90:G90"/>
    <mergeCell ref="B91:G93"/>
    <mergeCell ref="B167:G167"/>
    <mergeCell ref="B168:G173"/>
    <mergeCell ref="D158:E158"/>
    <mergeCell ref="D159:E159"/>
    <mergeCell ref="D164:E164"/>
    <mergeCell ref="D165:E165"/>
    <mergeCell ref="B112:G114"/>
    <mergeCell ref="B140:G140"/>
    <mergeCell ref="B141:G146"/>
    <mergeCell ref="B116:G116"/>
    <mergeCell ref="D157:E157"/>
    <mergeCell ref="D100:E100"/>
    <mergeCell ref="D119:E119"/>
    <mergeCell ref="D120:E120"/>
    <mergeCell ref="D121:E121"/>
    <mergeCell ref="D122:E122"/>
    <mergeCell ref="D123:E123"/>
    <mergeCell ref="D124:E124"/>
    <mergeCell ref="D125:E125"/>
    <mergeCell ref="D98:E98"/>
    <mergeCell ref="D99:E99"/>
    <mergeCell ref="B95:G95"/>
    <mergeCell ref="B74:G74"/>
    <mergeCell ref="B81:G81"/>
    <mergeCell ref="B46:G47"/>
    <mergeCell ref="B68:G68"/>
    <mergeCell ref="B69:G71"/>
    <mergeCell ref="B72:G72"/>
    <mergeCell ref="D76:E76"/>
    <mergeCell ref="D77:E77"/>
    <mergeCell ref="D78:E78"/>
    <mergeCell ref="D79:E79"/>
    <mergeCell ref="B54:G54"/>
    <mergeCell ref="B55:G57"/>
    <mergeCell ref="B58:G58"/>
    <mergeCell ref="B59:G59"/>
    <mergeCell ref="B60:G60"/>
    <mergeCell ref="B61:G61"/>
    <mergeCell ref="D62:F62"/>
    <mergeCell ref="B82:G87"/>
    <mergeCell ref="B102:G102"/>
    <mergeCell ref="B103:G108"/>
    <mergeCell ref="I62:N62"/>
    <mergeCell ref="D63:F63"/>
    <mergeCell ref="I63:N63"/>
    <mergeCell ref="B22:C22"/>
    <mergeCell ref="B23:C23"/>
    <mergeCell ref="B24:C24"/>
    <mergeCell ref="B25:C25"/>
    <mergeCell ref="B51:F51"/>
    <mergeCell ref="B73:G73"/>
    <mergeCell ref="I51:M51"/>
    <mergeCell ref="B30:G30"/>
    <mergeCell ref="B31:G31"/>
    <mergeCell ref="B32:G32"/>
    <mergeCell ref="D33:E33"/>
    <mergeCell ref="I33:N33"/>
    <mergeCell ref="D34:E34"/>
    <mergeCell ref="I34:N34"/>
    <mergeCell ref="D40:E40"/>
    <mergeCell ref="I40:N40"/>
    <mergeCell ref="D39:E39"/>
    <mergeCell ref="I39:N39"/>
    <mergeCell ref="D38:E38"/>
    <mergeCell ref="I38:N38"/>
    <mergeCell ref="D37:E37"/>
  </mergeCells>
  <conditionalFormatting sqref="I289:N292 I29:N41 I77:N108 I110:N257 I278:N278 I325:N512 O482">
    <cfRule type="expression" dxfId="18" priority="7">
      <formula>$C29=""</formula>
    </cfRule>
  </conditionalFormatting>
  <conditionalFormatting sqref="I289:N292">
    <cfRule type="expression" dxfId="17" priority="4">
      <formula>$C289=""</formula>
    </cfRule>
  </conditionalFormatting>
  <conditionalFormatting sqref="I312:N315">
    <cfRule type="expression" dxfId="16" priority="2">
      <formula>$C312=""</formula>
    </cfRule>
    <cfRule type="expression" dxfId="15" priority="3">
      <formula>$C312=""</formula>
    </cfRule>
  </conditionalFormatting>
  <conditionalFormatting sqref="I63:O64 I268:O269">
    <cfRule type="expression" dxfId="14" priority="5">
      <formula>$C63=""</formula>
    </cfRule>
  </conditionalFormatting>
  <conditionalFormatting sqref="O63:O64 O268:O269 O289:O292 O312:O315 O482">
    <cfRule type="expression" dxfId="13" priority="1">
      <formula>C63=""</formula>
    </cfRule>
  </conditionalFormatting>
  <dataValidations count="1">
    <dataValidation type="list" allowBlank="1" showInputMessage="1" showErrorMessage="1" sqref="D378:E379 D34:E41" xr:uid="{01ED9660-94C0-4C34-AE51-F22C7FC5EF33}">
      <formula1>$B$13:$B$25</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9" max="1048575" man="1"/>
  </colBreaks>
  <drawing r:id="rId2"/>
  <legacyDrawing r:id="rId3"/>
  <controls>
    <mc:AlternateContent xmlns:mc="http://schemas.openxmlformats.org/markup-compatibility/2006">
      <mc:Choice Requires="x14">
        <control shapeId="6146" r:id="rId4" name="AddRows3Button">
          <controlPr defaultSize="0" autoLine="0" r:id="rId5">
            <anchor moveWithCells="1" sizeWithCells="1">
              <from>
                <xdr:col>8</xdr:col>
                <xdr:colOff>0</xdr:colOff>
                <xdr:row>514</xdr:row>
                <xdr:rowOff>0</xdr:rowOff>
              </from>
              <to>
                <xdr:col>8</xdr:col>
                <xdr:colOff>0</xdr:colOff>
                <xdr:row>514</xdr:row>
                <xdr:rowOff>0</xdr:rowOff>
              </to>
            </anchor>
          </controlPr>
        </control>
      </mc:Choice>
      <mc:Fallback>
        <control shapeId="6146" r:id="rId4" name="AddRows3Button"/>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49C53-5E17-4B93-BC49-135F04F9CB23}">
  <sheetPr codeName="Sheet8"/>
  <dimension ref="A2:AH77"/>
  <sheetViews>
    <sheetView showGridLines="0" workbookViewId="0">
      <selection activeCell="D13" sqref="D13"/>
    </sheetView>
  </sheetViews>
  <sheetFormatPr defaultColWidth="9.140625" defaultRowHeight="12.75" x14ac:dyDescent="0.2"/>
  <cols>
    <col min="1" max="1" width="4.140625" style="190" customWidth="1"/>
    <col min="2" max="2" width="33" style="29" customWidth="1"/>
    <col min="3" max="3" width="14.7109375" style="29" customWidth="1"/>
    <col min="4" max="5" width="12.7109375" style="29" customWidth="1"/>
    <col min="6" max="6" width="17.7109375" style="29" customWidth="1"/>
    <col min="7" max="7" width="23.140625" style="29" customWidth="1"/>
    <col min="8" max="10" width="10.28515625" style="29" customWidth="1"/>
    <col min="11" max="11" width="10.5703125" style="29" customWidth="1"/>
    <col min="12" max="12" width="16" style="29" customWidth="1"/>
    <col min="13" max="13" width="9.5703125" style="29" customWidth="1"/>
    <col min="14" max="14" width="16.28515625" style="29" customWidth="1"/>
    <col min="15" max="15" width="18.7109375" style="29" customWidth="1"/>
    <col min="16" max="18" width="19.140625" style="29" customWidth="1"/>
    <col min="19" max="19" width="10.28515625" style="29" customWidth="1"/>
    <col min="20" max="22" width="9.5703125" style="29" customWidth="1"/>
    <col min="23" max="23" width="10.5703125" style="29" customWidth="1"/>
    <col min="24" max="25" width="8.7109375" style="29" customWidth="1"/>
    <col min="26" max="26" width="8.5703125" style="29" hidden="1" customWidth="1"/>
    <col min="27" max="28" width="9.140625" style="29" hidden="1" customWidth="1"/>
    <col min="29" max="29" width="12.5703125" style="29" hidden="1" customWidth="1"/>
    <col min="30" max="32" width="8.42578125" style="29" hidden="1" customWidth="1"/>
    <col min="33" max="34" width="9.7109375" style="29" hidden="1" customWidth="1"/>
    <col min="35" max="35" width="8.42578125" style="29" customWidth="1"/>
    <col min="36" max="37" width="7.7109375" style="29" customWidth="1"/>
    <col min="38" max="39" width="8.7109375" style="29" customWidth="1"/>
    <col min="40" max="40" width="7.7109375" style="29" customWidth="1"/>
    <col min="41" max="43" width="9.140625" style="29" customWidth="1"/>
    <col min="44" max="44" width="10.42578125" style="29" customWidth="1"/>
    <col min="45" max="50" width="9.140625" style="29" customWidth="1"/>
    <col min="51" max="16384" width="9.140625" style="29"/>
  </cols>
  <sheetData>
    <row r="2" spans="1:16" x14ac:dyDescent="0.2">
      <c r="K2" s="26"/>
    </row>
    <row r="3" spans="1:16" s="262" customFormat="1" x14ac:dyDescent="0.2">
      <c r="B3" s="266"/>
      <c r="G3" s="265"/>
      <c r="H3" s="254"/>
      <c r="J3" s="254"/>
      <c r="M3"/>
      <c r="N3"/>
      <c r="O3"/>
    </row>
    <row r="4" spans="1:16" s="262" customFormat="1" x14ac:dyDescent="0.2">
      <c r="B4" s="266"/>
      <c r="G4" s="265"/>
      <c r="H4" s="254"/>
      <c r="J4" s="254"/>
      <c r="M4"/>
      <c r="N4"/>
      <c r="O4"/>
    </row>
    <row r="5" spans="1:16" s="262" customFormat="1" ht="18" customHeight="1" x14ac:dyDescent="0.25">
      <c r="B5" s="310" t="s">
        <v>993</v>
      </c>
      <c r="C5"/>
      <c r="D5"/>
      <c r="E5"/>
      <c r="F5"/>
      <c r="G5" s="112"/>
      <c r="H5"/>
      <c r="I5"/>
      <c r="J5"/>
      <c r="K5"/>
      <c r="L5"/>
      <c r="M5"/>
      <c r="N5"/>
      <c r="O5"/>
    </row>
    <row r="6" spans="1:16" s="262" customFormat="1" ht="110.25" customHeight="1" x14ac:dyDescent="0.2">
      <c r="B6" s="771" t="s">
        <v>893</v>
      </c>
      <c r="C6" s="771"/>
      <c r="D6" s="771"/>
      <c r="E6" s="771"/>
      <c r="F6" s="771"/>
      <c r="G6" s="771"/>
      <c r="H6" s="771"/>
      <c r="I6" s="771"/>
      <c r="J6" s="771"/>
      <c r="K6" s="771"/>
      <c r="M6"/>
      <c r="N6"/>
      <c r="O6"/>
    </row>
    <row r="7" spans="1:16" ht="21.75" customHeight="1" x14ac:dyDescent="0.2">
      <c r="A7" s="261"/>
      <c r="B7" s="223"/>
    </row>
    <row r="8" spans="1:16" s="359" customFormat="1" ht="24" customHeight="1" x14ac:dyDescent="0.2">
      <c r="B8" s="362" t="s">
        <v>1024</v>
      </c>
      <c r="C8" s="363"/>
      <c r="D8" s="363"/>
      <c r="E8" s="363"/>
      <c r="F8" s="363"/>
      <c r="G8" s="363"/>
      <c r="H8" s="363"/>
      <c r="I8" s="363"/>
      <c r="J8" s="363"/>
      <c r="K8" s="364"/>
      <c r="L8" s="363"/>
      <c r="M8" s="363"/>
      <c r="N8" s="363"/>
      <c r="O8" s="363"/>
    </row>
    <row r="9" spans="1:16" s="359" customFormat="1" ht="24" customHeight="1" x14ac:dyDescent="0.2">
      <c r="B9" s="366" t="s">
        <v>1026</v>
      </c>
      <c r="C9" s="363"/>
      <c r="D9" s="363"/>
      <c r="E9" s="363"/>
      <c r="F9" s="363"/>
      <c r="G9" s="363"/>
      <c r="H9" s="363"/>
      <c r="I9" s="363"/>
      <c r="J9" s="363"/>
      <c r="K9" s="363"/>
      <c r="L9" s="363"/>
      <c r="M9" s="363"/>
      <c r="N9" s="363"/>
      <c r="O9" s="363"/>
      <c r="P9" s="363"/>
    </row>
    <row r="10" spans="1:16" ht="35.25" customHeight="1" x14ac:dyDescent="0.2">
      <c r="A10" s="261"/>
      <c r="B10" s="756" t="s">
        <v>979</v>
      </c>
      <c r="C10" s="757"/>
      <c r="D10" s="257" t="s">
        <v>996</v>
      </c>
      <c r="E10" s="257" t="s">
        <v>863</v>
      </c>
      <c r="F10" s="257" t="s">
        <v>997</v>
      </c>
      <c r="G10" s="257" t="s">
        <v>860</v>
      </c>
    </row>
    <row r="11" spans="1:16" ht="17.25" customHeight="1" x14ac:dyDescent="0.2">
      <c r="A11" s="261"/>
      <c r="B11" s="355" t="s">
        <v>994</v>
      </c>
      <c r="C11" s="356"/>
      <c r="D11" s="383"/>
      <c r="E11" s="380" t="s">
        <v>998</v>
      </c>
      <c r="F11" s="382"/>
      <c r="G11" s="381">
        <f>F11*D11</f>
        <v>0</v>
      </c>
    </row>
    <row r="12" spans="1:16" ht="17.25" customHeight="1" x14ac:dyDescent="0.2">
      <c r="A12" s="261"/>
      <c r="B12" s="355" t="s">
        <v>977</v>
      </c>
      <c r="C12" s="356"/>
      <c r="D12" s="383"/>
      <c r="E12" s="380" t="s">
        <v>998</v>
      </c>
      <c r="F12" s="382"/>
      <c r="G12" s="381">
        <f>F12*D12</f>
        <v>0</v>
      </c>
    </row>
    <row r="13" spans="1:16" ht="17.25" customHeight="1" x14ac:dyDescent="0.2">
      <c r="A13" s="261"/>
      <c r="B13" s="355" t="s">
        <v>978</v>
      </c>
      <c r="C13" s="356"/>
      <c r="D13" s="383"/>
      <c r="E13" s="380" t="s">
        <v>998</v>
      </c>
      <c r="F13" s="382"/>
      <c r="G13" s="381">
        <f>F13*D13</f>
        <v>0</v>
      </c>
    </row>
    <row r="14" spans="1:16" ht="17.25" customHeight="1" x14ac:dyDescent="0.2">
      <c r="A14" s="261"/>
      <c r="B14" s="355" t="s">
        <v>995</v>
      </c>
      <c r="C14" s="356"/>
      <c r="D14" s="383"/>
      <c r="E14" s="380" t="s">
        <v>998</v>
      </c>
      <c r="F14" s="382"/>
      <c r="G14" s="381">
        <f>F14*D14</f>
        <v>0</v>
      </c>
    </row>
    <row r="15" spans="1:16" ht="17.25" customHeight="1" x14ac:dyDescent="0.2">
      <c r="A15" s="261"/>
      <c r="B15" s="355" t="s">
        <v>999</v>
      </c>
      <c r="C15" s="356"/>
      <c r="D15" s="383"/>
      <c r="E15" s="380" t="s">
        <v>998</v>
      </c>
      <c r="F15" s="382"/>
      <c r="G15" s="381">
        <f>F15*D15</f>
        <v>0</v>
      </c>
    </row>
    <row r="16" spans="1:16" ht="23.25" customHeight="1" x14ac:dyDescent="0.2">
      <c r="A16" s="261"/>
    </row>
    <row r="17" spans="1:16" s="359" customFormat="1" ht="24" customHeight="1" x14ac:dyDescent="0.2">
      <c r="B17" s="365" t="s">
        <v>1004</v>
      </c>
      <c r="C17" s="363"/>
      <c r="D17" s="363"/>
      <c r="E17" s="363"/>
      <c r="F17" s="363"/>
      <c r="G17" s="363"/>
      <c r="H17" s="363"/>
      <c r="I17" s="363"/>
      <c r="J17" s="363"/>
      <c r="K17" s="363"/>
      <c r="L17" s="363"/>
      <c r="M17" s="363"/>
      <c r="N17" s="363"/>
      <c r="O17" s="363"/>
    </row>
    <row r="18" spans="1:16" s="359" customFormat="1" ht="86.25" customHeight="1" x14ac:dyDescent="0.2">
      <c r="B18" s="772" t="s">
        <v>1027</v>
      </c>
      <c r="C18" s="772"/>
      <c r="D18" s="772"/>
      <c r="E18" s="772"/>
      <c r="F18" s="772"/>
      <c r="G18" s="772"/>
      <c r="H18" s="363"/>
      <c r="I18" s="363"/>
      <c r="J18" s="363"/>
      <c r="K18" s="363"/>
      <c r="L18" s="363"/>
      <c r="M18" s="363"/>
      <c r="N18" s="363"/>
      <c r="O18" s="363"/>
      <c r="P18" s="363"/>
    </row>
    <row r="19" spans="1:16" ht="35.25" customHeight="1" x14ac:dyDescent="0.2">
      <c r="A19" s="261"/>
      <c r="B19" s="756" t="s">
        <v>979</v>
      </c>
      <c r="C19" s="757"/>
      <c r="D19" s="398" t="s">
        <v>996</v>
      </c>
      <c r="E19" s="756" t="s">
        <v>1091</v>
      </c>
      <c r="F19" s="776"/>
      <c r="G19" s="776"/>
      <c r="H19" s="776"/>
      <c r="I19" s="776"/>
      <c r="J19" s="776"/>
      <c r="K19" s="757"/>
      <c r="L19" s="257" t="s">
        <v>863</v>
      </c>
      <c r="M19" s="257" t="s">
        <v>997</v>
      </c>
      <c r="N19" s="257" t="s">
        <v>860</v>
      </c>
    </row>
    <row r="20" spans="1:16" ht="18" x14ac:dyDescent="0.2">
      <c r="A20" s="261"/>
      <c r="B20" s="355" t="s">
        <v>1005</v>
      </c>
      <c r="C20" s="356"/>
      <c r="D20" s="383"/>
      <c r="E20" s="777"/>
      <c r="F20" s="777"/>
      <c r="G20" s="777"/>
      <c r="H20" s="777"/>
      <c r="I20" s="777"/>
      <c r="J20" s="777"/>
      <c r="K20" s="777"/>
      <c r="L20" s="380" t="s">
        <v>998</v>
      </c>
      <c r="M20" s="382"/>
      <c r="N20" s="397">
        <f>M20*D20</f>
        <v>0</v>
      </c>
    </row>
    <row r="21" spans="1:16" ht="18" x14ac:dyDescent="0.2">
      <c r="A21" s="261"/>
      <c r="B21" s="355" t="s">
        <v>1006</v>
      </c>
      <c r="C21" s="356"/>
      <c r="D21" s="383"/>
      <c r="E21" s="777"/>
      <c r="F21" s="777"/>
      <c r="G21" s="777"/>
      <c r="H21" s="777"/>
      <c r="I21" s="777"/>
      <c r="J21" s="777"/>
      <c r="K21" s="777"/>
      <c r="L21" s="380" t="s">
        <v>998</v>
      </c>
      <c r="M21" s="382"/>
      <c r="N21" s="397">
        <f>M21*D21</f>
        <v>0</v>
      </c>
    </row>
    <row r="22" spans="1:16" ht="18" x14ac:dyDescent="0.2">
      <c r="A22" s="261"/>
      <c r="B22" s="355" t="s">
        <v>1007</v>
      </c>
      <c r="C22" s="356"/>
      <c r="D22" s="383"/>
      <c r="E22" s="777"/>
      <c r="F22" s="777"/>
      <c r="G22" s="777"/>
      <c r="H22" s="777"/>
      <c r="I22" s="777"/>
      <c r="J22" s="777"/>
      <c r="K22" s="777"/>
      <c r="L22" s="380" t="s">
        <v>998</v>
      </c>
      <c r="M22" s="382"/>
      <c r="N22" s="397">
        <f>M22*D22</f>
        <v>0</v>
      </c>
    </row>
    <row r="23" spans="1:16" ht="18" x14ac:dyDescent="0.2">
      <c r="A23" s="261"/>
      <c r="B23" s="355" t="s">
        <v>1059</v>
      </c>
      <c r="C23" s="356"/>
      <c r="D23" s="383"/>
      <c r="E23" s="777"/>
      <c r="F23" s="777"/>
      <c r="G23" s="777"/>
      <c r="H23" s="777"/>
      <c r="I23" s="777"/>
      <c r="J23" s="777"/>
      <c r="K23" s="777"/>
      <c r="L23" s="380" t="s">
        <v>998</v>
      </c>
      <c r="M23" s="382"/>
      <c r="N23" s="397">
        <f>M23*D23</f>
        <v>0</v>
      </c>
    </row>
    <row r="24" spans="1:16" ht="18" x14ac:dyDescent="0.2">
      <c r="A24" s="261"/>
      <c r="B24" s="355" t="s">
        <v>1060</v>
      </c>
      <c r="C24" s="356"/>
      <c r="D24" s="383"/>
      <c r="E24" s="777"/>
      <c r="F24" s="777"/>
      <c r="G24" s="777"/>
      <c r="H24" s="777"/>
      <c r="I24" s="777"/>
      <c r="J24" s="777"/>
      <c r="K24" s="777"/>
      <c r="L24" s="380" t="s">
        <v>998</v>
      </c>
      <c r="M24" s="382"/>
      <c r="N24" s="397">
        <f>M24*D24</f>
        <v>0</v>
      </c>
    </row>
    <row r="25" spans="1:16" ht="17.25" customHeight="1" x14ac:dyDescent="0.2">
      <c r="A25" s="29"/>
    </row>
    <row r="26" spans="1:16" ht="17.25" customHeight="1" x14ac:dyDescent="0.2">
      <c r="A26" s="261"/>
      <c r="B26" s="396" t="s">
        <v>1090</v>
      </c>
      <c r="C26" s="261"/>
      <c r="D26" s="261"/>
      <c r="E26" s="261"/>
      <c r="F26" s="261"/>
      <c r="G26" s="261"/>
      <c r="H26" s="261"/>
    </row>
    <row r="27" spans="1:16" ht="58.5" customHeight="1" x14ac:dyDescent="0.2">
      <c r="A27" s="261"/>
      <c r="B27" s="773"/>
      <c r="C27" s="774"/>
      <c r="D27" s="774"/>
      <c r="E27" s="774"/>
      <c r="F27" s="774"/>
      <c r="G27" s="775"/>
      <c r="H27" s="261"/>
    </row>
    <row r="28" spans="1:16" ht="17.25" customHeight="1" x14ac:dyDescent="0.2">
      <c r="A28" s="29"/>
    </row>
    <row r="29" spans="1:16" ht="78.75" customHeight="1" x14ac:dyDescent="0.2">
      <c r="B29" s="770" t="s">
        <v>1061</v>
      </c>
      <c r="C29" s="770"/>
      <c r="D29" s="770"/>
      <c r="E29" s="770"/>
      <c r="F29" s="770"/>
    </row>
    <row r="30" spans="1:16" ht="23.25" customHeight="1" x14ac:dyDescent="0.2"/>
    <row r="31" spans="1:16" s="359" customFormat="1" ht="24" customHeight="1" x14ac:dyDescent="0.2">
      <c r="B31" s="365" t="s">
        <v>1008</v>
      </c>
      <c r="C31" s="363"/>
      <c r="D31" s="363"/>
      <c r="E31" s="363"/>
      <c r="F31" s="363"/>
      <c r="G31" s="363"/>
      <c r="H31" s="363"/>
      <c r="I31" s="363"/>
      <c r="J31" s="363"/>
      <c r="K31" s="363"/>
      <c r="L31" s="363"/>
      <c r="M31" s="363"/>
      <c r="N31" s="363"/>
      <c r="O31" s="363"/>
      <c r="P31" s="363"/>
    </row>
    <row r="32" spans="1:16" s="359" customFormat="1" ht="24" customHeight="1" x14ac:dyDescent="0.2">
      <c r="B32" s="366" t="s">
        <v>1025</v>
      </c>
      <c r="C32" s="363"/>
      <c r="D32" s="363"/>
      <c r="E32" s="363"/>
      <c r="F32" s="363"/>
      <c r="G32" s="363"/>
      <c r="H32" s="363"/>
      <c r="I32" s="363"/>
      <c r="J32" s="363"/>
      <c r="K32" s="363"/>
      <c r="L32" s="363"/>
      <c r="M32" s="363"/>
      <c r="N32" s="363"/>
      <c r="O32" s="363"/>
      <c r="P32" s="363"/>
    </row>
    <row r="33" spans="1:16" ht="35.25" customHeight="1" x14ac:dyDescent="0.2">
      <c r="A33" s="261"/>
      <c r="B33" s="756" t="s">
        <v>979</v>
      </c>
      <c r="C33" s="757"/>
      <c r="D33" s="257" t="s">
        <v>996</v>
      </c>
      <c r="E33" s="257" t="s">
        <v>863</v>
      </c>
      <c r="F33" s="257" t="s">
        <v>997</v>
      </c>
      <c r="G33" s="257" t="s">
        <v>860</v>
      </c>
    </row>
    <row r="34" spans="1:16" ht="17.25" customHeight="1" x14ac:dyDescent="0.2">
      <c r="A34" s="261"/>
      <c r="B34" s="355" t="s">
        <v>1009</v>
      </c>
      <c r="C34" s="356"/>
      <c r="D34" s="383"/>
      <c r="E34" s="380" t="s">
        <v>998</v>
      </c>
      <c r="F34" s="382"/>
      <c r="G34" s="381">
        <f>F34*D34</f>
        <v>0</v>
      </c>
    </row>
    <row r="35" spans="1:16" ht="17.25" customHeight="1" x14ac:dyDescent="0.2">
      <c r="A35" s="261"/>
      <c r="B35" s="355" t="s">
        <v>1010</v>
      </c>
      <c r="C35" s="356"/>
      <c r="D35" s="383"/>
      <c r="E35" s="380" t="s">
        <v>998</v>
      </c>
      <c r="F35" s="382"/>
      <c r="G35" s="381">
        <f>F35*D35</f>
        <v>0</v>
      </c>
    </row>
    <row r="36" spans="1:16" ht="17.25" customHeight="1" x14ac:dyDescent="0.2">
      <c r="A36" s="261"/>
      <c r="B36" s="355" t="s">
        <v>1011</v>
      </c>
      <c r="C36" s="356"/>
      <c r="D36" s="383"/>
      <c r="E36" s="380" t="s">
        <v>998</v>
      </c>
      <c r="F36" s="382"/>
      <c r="G36" s="381">
        <f>F36*D36</f>
        <v>0</v>
      </c>
    </row>
    <row r="37" spans="1:16" ht="17.25" customHeight="1" x14ac:dyDescent="0.2">
      <c r="A37" s="261"/>
      <c r="B37" s="355" t="s">
        <v>1012</v>
      </c>
      <c r="C37" s="356"/>
      <c r="D37" s="383"/>
      <c r="E37" s="380" t="s">
        <v>998</v>
      </c>
      <c r="F37" s="382"/>
      <c r="G37" s="381">
        <f>F37*D37</f>
        <v>0</v>
      </c>
    </row>
    <row r="38" spans="1:16" ht="17.25" customHeight="1" x14ac:dyDescent="0.2">
      <c r="A38" s="261"/>
      <c r="B38" s="355" t="s">
        <v>1013</v>
      </c>
      <c r="C38" s="356"/>
      <c r="D38" s="383"/>
      <c r="E38" s="380" t="s">
        <v>998</v>
      </c>
      <c r="F38" s="382"/>
      <c r="G38" s="381">
        <f>F38*D38</f>
        <v>0</v>
      </c>
    </row>
    <row r="39" spans="1:16" x14ac:dyDescent="0.2">
      <c r="M39"/>
      <c r="N39"/>
      <c r="O39"/>
      <c r="P39"/>
    </row>
    <row r="40" spans="1:16" x14ac:dyDescent="0.2">
      <c r="M40"/>
      <c r="N40"/>
      <c r="O40"/>
      <c r="P40"/>
    </row>
    <row r="41" spans="1:16" ht="21.75" customHeight="1" x14ac:dyDescent="0.2">
      <c r="A41" s="261"/>
      <c r="F41" s="66" t="s">
        <v>862</v>
      </c>
      <c r="G41" s="258">
        <f>SUM($G$34:$G$38)+SUM($G$11:$G$15)+SUM($N$20:$N$24)</f>
        <v>0</v>
      </c>
      <c r="M41"/>
      <c r="N41"/>
      <c r="O41"/>
      <c r="P41"/>
    </row>
    <row r="42" spans="1:16" s="262" customFormat="1" ht="24.95" customHeight="1" x14ac:dyDescent="0.25">
      <c r="A42" s="298"/>
      <c r="B42" s="362" t="s">
        <v>1085</v>
      </c>
      <c r="E42" s="264"/>
      <c r="G42" s="265"/>
      <c r="H42" s="254"/>
      <c r="I42" s="266"/>
      <c r="J42" s="287"/>
      <c r="K42" s="287"/>
      <c r="L42" s="287"/>
      <c r="M42" s="1"/>
      <c r="N42" s="1"/>
      <c r="O42" s="1"/>
    </row>
    <row r="43" spans="1:16" s="262" customFormat="1" ht="20.25" customHeight="1" x14ac:dyDescent="0.25">
      <c r="A43" s="298"/>
      <c r="B43" s="314" t="s">
        <v>1062</v>
      </c>
      <c r="E43" s="264"/>
      <c r="G43" s="265"/>
      <c r="H43" s="254"/>
      <c r="I43" s="266"/>
      <c r="J43" s="287"/>
      <c r="K43" s="287"/>
      <c r="L43" s="287"/>
      <c r="M43" s="1"/>
      <c r="N43" s="1"/>
      <c r="O43" s="1"/>
    </row>
    <row r="44" spans="1:16" s="262" customFormat="1" ht="19.5" customHeight="1" x14ac:dyDescent="0.25">
      <c r="A44" s="298"/>
      <c r="B44" s="731" t="s">
        <v>880</v>
      </c>
      <c r="C44" s="732"/>
      <c r="D44" s="732"/>
      <c r="E44" s="732"/>
      <c r="F44" s="732"/>
      <c r="G44" s="733"/>
      <c r="H44" s="254"/>
      <c r="I44" s="266"/>
      <c r="J44" s="287"/>
      <c r="K44" s="287"/>
      <c r="L44" s="287"/>
      <c r="M44" s="1"/>
      <c r="N44" s="1"/>
      <c r="O44" s="1"/>
    </row>
    <row r="45" spans="1:16" s="262" customFormat="1" ht="12.75" customHeight="1" x14ac:dyDescent="0.25">
      <c r="A45" s="298"/>
      <c r="B45" s="740"/>
      <c r="C45" s="741"/>
      <c r="D45" s="741"/>
      <c r="E45" s="741"/>
      <c r="F45" s="741"/>
      <c r="G45" s="742"/>
      <c r="H45" s="268"/>
      <c r="I45" s="269"/>
      <c r="J45" s="270"/>
      <c r="K45" s="269"/>
      <c r="L45" s="265"/>
      <c r="M45" s="1"/>
      <c r="N45" s="1"/>
      <c r="O45" s="1"/>
    </row>
    <row r="46" spans="1:16" s="262" customFormat="1" ht="12.75" customHeight="1" x14ac:dyDescent="0.25">
      <c r="A46" s="298"/>
      <c r="B46" s="743"/>
      <c r="C46" s="744"/>
      <c r="D46" s="744"/>
      <c r="E46" s="744"/>
      <c r="F46" s="744"/>
      <c r="G46" s="745"/>
      <c r="H46" s="237"/>
      <c r="I46" s="265"/>
      <c r="J46" s="237"/>
      <c r="K46" s="265"/>
      <c r="L46" s="265"/>
      <c r="M46" s="1"/>
      <c r="N46" s="1"/>
      <c r="O46" s="1"/>
    </row>
    <row r="47" spans="1:16" s="262" customFormat="1" ht="17.25" customHeight="1" x14ac:dyDescent="0.25">
      <c r="A47" s="298"/>
      <c r="B47" s="746"/>
      <c r="C47" s="747"/>
      <c r="D47" s="747"/>
      <c r="E47" s="747"/>
      <c r="F47" s="747"/>
      <c r="G47" s="748"/>
      <c r="H47" s="237"/>
      <c r="I47" s="265"/>
      <c r="J47" s="237"/>
      <c r="K47" s="265"/>
      <c r="L47" s="265"/>
      <c r="M47" s="1"/>
      <c r="N47" s="1"/>
      <c r="O47" s="1"/>
    </row>
    <row r="48" spans="1:16" s="262" customFormat="1" ht="12.95" customHeight="1" x14ac:dyDescent="0.25">
      <c r="A48" s="298"/>
      <c r="B48" s="722"/>
      <c r="C48" s="722"/>
      <c r="D48" s="722"/>
      <c r="E48" s="722"/>
      <c r="F48" s="722"/>
      <c r="G48" s="722"/>
      <c r="H48" s="265"/>
      <c r="I48" s="265"/>
      <c r="J48" s="265"/>
      <c r="K48" s="265"/>
      <c r="L48" s="265"/>
      <c r="M48" s="1"/>
      <c r="N48" s="1"/>
      <c r="O48" s="1"/>
    </row>
    <row r="49" spans="1:16" s="262" customFormat="1" ht="12.75" customHeight="1" x14ac:dyDescent="0.25">
      <c r="A49" s="298"/>
      <c r="B49" s="719" t="s">
        <v>882</v>
      </c>
      <c r="C49" s="720"/>
      <c r="D49" s="720"/>
      <c r="E49" s="720"/>
      <c r="F49" s="720"/>
      <c r="G49" s="721"/>
      <c r="H49" s="265"/>
      <c r="I49" s="265"/>
      <c r="J49" s="265"/>
      <c r="K49" s="265"/>
      <c r="L49" s="265"/>
      <c r="M49" s="1"/>
      <c r="N49" s="1"/>
      <c r="O49" s="1"/>
    </row>
    <row r="50" spans="1:16" s="262" customFormat="1" ht="133.5" customHeight="1" x14ac:dyDescent="0.25">
      <c r="A50" s="298"/>
      <c r="B50" s="723" t="s">
        <v>1029</v>
      </c>
      <c r="C50" s="724"/>
      <c r="D50" s="724"/>
      <c r="E50" s="724"/>
      <c r="F50" s="724"/>
      <c r="G50" s="725"/>
      <c r="H50" s="1"/>
      <c r="I50" s="1"/>
      <c r="J50" s="1"/>
      <c r="K50" s="1"/>
      <c r="L50" s="1"/>
      <c r="M50" s="1"/>
      <c r="N50" s="1"/>
      <c r="O50" s="1"/>
    </row>
    <row r="51" spans="1:16" s="262" customFormat="1" ht="12.95" customHeight="1" x14ac:dyDescent="0.25">
      <c r="A51" s="298"/>
      <c r="B51" s="722"/>
      <c r="C51" s="722"/>
      <c r="D51" s="722"/>
      <c r="E51" s="722"/>
      <c r="F51" s="726"/>
      <c r="G51" s="726"/>
      <c r="H51" s="265"/>
      <c r="I51" s="265"/>
      <c r="J51" s="265"/>
      <c r="K51" s="265"/>
      <c r="L51" s="265"/>
      <c r="M51" s="1"/>
      <c r="N51" s="1"/>
      <c r="O51" s="1"/>
    </row>
    <row r="52" spans="1:16" s="273" customFormat="1" ht="18" customHeight="1" x14ac:dyDescent="0.2">
      <c r="A52" s="299"/>
      <c r="B52" s="294" t="s">
        <v>863</v>
      </c>
      <c r="C52" s="294" t="s">
        <v>878</v>
      </c>
      <c r="D52" s="727" t="s">
        <v>864</v>
      </c>
      <c r="E52" s="728"/>
      <c r="F52" s="367"/>
      <c r="G52" s="29"/>
      <c r="H52" s="276"/>
      <c r="I52" s="708" t="s">
        <v>992</v>
      </c>
      <c r="J52" s="709"/>
      <c r="K52" s="709"/>
      <c r="L52" s="709"/>
      <c r="M52" s="709"/>
      <c r="N52" s="710"/>
      <c r="O52" s="260" t="s">
        <v>1097</v>
      </c>
      <c r="P52" s="295" t="s">
        <v>349</v>
      </c>
    </row>
    <row r="53" spans="1:16" s="267" customFormat="1" ht="18" x14ac:dyDescent="0.2">
      <c r="A53" s="297"/>
      <c r="B53" s="379" t="s">
        <v>318</v>
      </c>
      <c r="C53" s="278"/>
      <c r="D53" s="711" t="s">
        <v>852</v>
      </c>
      <c r="E53" s="713"/>
      <c r="F53" s="1"/>
      <c r="G53" s="29"/>
      <c r="H53" s="279"/>
      <c r="I53" s="714"/>
      <c r="J53" s="715"/>
      <c r="K53" s="715"/>
      <c r="L53" s="715"/>
      <c r="M53" s="715"/>
      <c r="N53" s="716"/>
      <c r="O53" s="399"/>
      <c r="P53" s="385">
        <f>O53*C53</f>
        <v>0</v>
      </c>
    </row>
    <row r="54" spans="1:16" s="262" customFormat="1" ht="17.25" customHeight="1" x14ac:dyDescent="0.25">
      <c r="A54" s="298"/>
      <c r="B54" s="266"/>
      <c r="C54" s="1"/>
      <c r="D54" s="1"/>
      <c r="E54" s="259"/>
      <c r="F54" s="1"/>
      <c r="G54" s="29"/>
      <c r="H54" s="1"/>
      <c r="I54" s="1"/>
      <c r="J54" s="1"/>
      <c r="K54" s="1"/>
      <c r="L54" s="1"/>
      <c r="M54" s="1"/>
      <c r="N54" s="1"/>
      <c r="O54" s="66" t="s">
        <v>1048</v>
      </c>
      <c r="P54" s="385">
        <f>SUM(P53)</f>
        <v>0</v>
      </c>
    </row>
    <row r="55" spans="1:16" s="262" customFormat="1" ht="42.75" customHeight="1" x14ac:dyDescent="0.25">
      <c r="A55" s="298"/>
      <c r="B55" s="298"/>
      <c r="C55" s="298"/>
      <c r="D55" s="298"/>
      <c r="E55" s="298"/>
      <c r="F55" s="298"/>
      <c r="G55" s="298"/>
      <c r="H55" s="298"/>
      <c r="I55" s="298"/>
      <c r="J55" s="298"/>
      <c r="K55" s="298"/>
      <c r="L55" s="298"/>
      <c r="M55" s="1"/>
      <c r="N55" s="1"/>
      <c r="O55" s="1"/>
    </row>
    <row r="56" spans="1:16" s="262" customFormat="1" ht="20.25" customHeight="1" x14ac:dyDescent="0.25">
      <c r="A56" s="298"/>
      <c r="B56" s="314" t="s">
        <v>1088</v>
      </c>
      <c r="E56" s="264"/>
      <c r="G56" s="265"/>
      <c r="H56" s="254"/>
      <c r="I56" s="266"/>
      <c r="J56" s="287"/>
      <c r="K56" s="287"/>
      <c r="L56" s="287"/>
      <c r="M56" s="1"/>
      <c r="N56" s="1"/>
      <c r="O56" s="1"/>
    </row>
    <row r="57" spans="1:16" s="262" customFormat="1" ht="27" customHeight="1" x14ac:dyDescent="0.25">
      <c r="A57" s="298"/>
      <c r="B57" s="731" t="s">
        <v>880</v>
      </c>
      <c r="C57" s="732"/>
      <c r="D57" s="732"/>
      <c r="E57" s="732"/>
      <c r="F57" s="732"/>
      <c r="G57" s="733"/>
      <c r="H57" s="254"/>
      <c r="I57" s="266"/>
      <c r="J57" s="287"/>
      <c r="K57" s="287"/>
      <c r="L57" s="287"/>
      <c r="M57" s="1"/>
      <c r="N57" s="1"/>
      <c r="O57" s="1"/>
    </row>
    <row r="58" spans="1:16" s="262" customFormat="1" ht="12.75" customHeight="1" x14ac:dyDescent="0.25">
      <c r="A58" s="298"/>
      <c r="B58" s="740"/>
      <c r="C58" s="741"/>
      <c r="D58" s="741"/>
      <c r="E58" s="741"/>
      <c r="F58" s="741"/>
      <c r="G58" s="742"/>
      <c r="H58" s="268"/>
      <c r="I58" s="269"/>
      <c r="J58" s="270"/>
      <c r="K58" s="269"/>
      <c r="L58" s="265"/>
      <c r="M58" s="1"/>
      <c r="N58" s="1"/>
      <c r="O58" s="1"/>
    </row>
    <row r="59" spans="1:16" s="262" customFormat="1" ht="12.75" customHeight="1" x14ac:dyDescent="0.25">
      <c r="A59" s="298"/>
      <c r="B59" s="743"/>
      <c r="C59" s="744"/>
      <c r="D59" s="744"/>
      <c r="E59" s="744"/>
      <c r="F59" s="744"/>
      <c r="G59" s="745"/>
      <c r="H59" s="237"/>
      <c r="I59" s="265"/>
      <c r="J59" s="237"/>
      <c r="K59" s="265"/>
      <c r="L59" s="265"/>
      <c r="M59" s="1"/>
      <c r="N59" s="1"/>
      <c r="O59" s="1"/>
    </row>
    <row r="60" spans="1:16" s="262" customFormat="1" ht="17.25" customHeight="1" x14ac:dyDescent="0.25">
      <c r="A60" s="298"/>
      <c r="B60" s="746"/>
      <c r="C60" s="747"/>
      <c r="D60" s="747"/>
      <c r="E60" s="747"/>
      <c r="F60" s="747"/>
      <c r="G60" s="748"/>
      <c r="H60" s="237"/>
      <c r="I60" s="265"/>
      <c r="J60" s="237"/>
      <c r="K60" s="265"/>
      <c r="L60" s="265"/>
      <c r="M60" s="1"/>
      <c r="N60" s="1"/>
      <c r="O60" s="1"/>
    </row>
    <row r="61" spans="1:16" s="262" customFormat="1" ht="12.75" customHeight="1" x14ac:dyDescent="0.25">
      <c r="A61" s="298"/>
      <c r="B61" s="722"/>
      <c r="C61" s="722"/>
      <c r="D61" s="722"/>
      <c r="E61" s="722"/>
      <c r="F61" s="722"/>
      <c r="G61" s="722"/>
      <c r="H61" s="265"/>
      <c r="I61" s="265"/>
      <c r="J61" s="265"/>
      <c r="K61" s="265"/>
      <c r="L61" s="265"/>
      <c r="M61" s="1"/>
      <c r="N61" s="1"/>
      <c r="O61" s="1"/>
    </row>
    <row r="62" spans="1:16" s="262" customFormat="1" ht="12.75" customHeight="1" x14ac:dyDescent="0.25">
      <c r="A62" s="298"/>
      <c r="B62" s="719" t="s">
        <v>872</v>
      </c>
      <c r="C62" s="720"/>
      <c r="D62" s="720"/>
      <c r="E62" s="720"/>
      <c r="F62" s="720"/>
      <c r="G62" s="721"/>
      <c r="H62" s="265"/>
      <c r="I62" s="265"/>
      <c r="J62" s="265"/>
      <c r="K62" s="265"/>
      <c r="L62" s="265"/>
      <c r="M62" s="1"/>
      <c r="N62" s="1"/>
      <c r="O62" s="1"/>
    </row>
    <row r="63" spans="1:16" s="262" customFormat="1" ht="74.25" customHeight="1" x14ac:dyDescent="0.25">
      <c r="A63" s="298"/>
      <c r="B63" s="723" t="s">
        <v>1092</v>
      </c>
      <c r="C63" s="724"/>
      <c r="D63" s="724"/>
      <c r="E63" s="724"/>
      <c r="F63" s="724"/>
      <c r="G63" s="725"/>
      <c r="H63" s="1"/>
      <c r="I63" s="1"/>
      <c r="J63" s="1"/>
      <c r="K63" s="1"/>
      <c r="L63" s="1"/>
      <c r="M63" s="1"/>
      <c r="N63" s="1"/>
      <c r="O63" s="1"/>
    </row>
    <row r="64" spans="1:16" s="262" customFormat="1" ht="12.95" customHeight="1" x14ac:dyDescent="0.25">
      <c r="A64" s="298"/>
      <c r="B64" s="722"/>
      <c r="C64" s="722"/>
      <c r="D64" s="722"/>
      <c r="E64" s="722"/>
      <c r="F64" s="726"/>
      <c r="G64" s="726"/>
      <c r="H64" s="265"/>
      <c r="I64" s="265"/>
      <c r="J64" s="265"/>
      <c r="K64" s="265"/>
      <c r="L64" s="265"/>
      <c r="M64" s="1"/>
      <c r="N64" s="1"/>
      <c r="O64" s="1"/>
    </row>
    <row r="65" spans="1:16" s="273" customFormat="1" ht="18" x14ac:dyDescent="0.2">
      <c r="A65" s="299"/>
      <c r="B65" s="371" t="s">
        <v>896</v>
      </c>
      <c r="C65" s="360" t="s">
        <v>863</v>
      </c>
      <c r="D65" s="274" t="s">
        <v>878</v>
      </c>
      <c r="E65" s="368" t="s">
        <v>864</v>
      </c>
      <c r="F65" s="369"/>
      <c r="H65" s="276"/>
      <c r="I65" s="708" t="s">
        <v>992</v>
      </c>
      <c r="J65" s="709"/>
      <c r="K65" s="709"/>
      <c r="L65" s="709"/>
      <c r="M65" s="709"/>
      <c r="N65" s="710"/>
      <c r="O65" s="260" t="s">
        <v>1097</v>
      </c>
      <c r="P65" s="386" t="s">
        <v>349</v>
      </c>
    </row>
    <row r="66" spans="1:16" s="267" customFormat="1" ht="18" x14ac:dyDescent="0.2">
      <c r="A66" s="297"/>
      <c r="B66" s="392" t="s">
        <v>1034</v>
      </c>
      <c r="C66" s="388" t="s">
        <v>318</v>
      </c>
      <c r="D66" s="278"/>
      <c r="E66" s="389" t="s">
        <v>850</v>
      </c>
      <c r="F66" s="390"/>
      <c r="G66" s="285"/>
      <c r="H66" s="279"/>
      <c r="I66" s="714"/>
      <c r="J66" s="715"/>
      <c r="K66" s="715"/>
      <c r="L66" s="715"/>
      <c r="M66" s="715"/>
      <c r="N66" s="716"/>
      <c r="O66" s="399"/>
      <c r="P66" s="385">
        <f>O66*D66</f>
        <v>0</v>
      </c>
    </row>
    <row r="67" spans="1:16" s="267" customFormat="1" ht="18" x14ac:dyDescent="0.2">
      <c r="A67" s="297"/>
      <c r="B67" s="392" t="s">
        <v>1035</v>
      </c>
      <c r="C67" s="388" t="s">
        <v>318</v>
      </c>
      <c r="D67" s="278"/>
      <c r="E67" s="389" t="s">
        <v>850</v>
      </c>
      <c r="F67" s="390"/>
      <c r="G67" s="285"/>
      <c r="H67" s="279"/>
      <c r="I67" s="714"/>
      <c r="J67" s="715"/>
      <c r="K67" s="715"/>
      <c r="L67" s="715"/>
      <c r="M67" s="715"/>
      <c r="N67" s="716"/>
      <c r="O67" s="399"/>
      <c r="P67" s="385">
        <f>O67*D67</f>
        <v>0</v>
      </c>
    </row>
    <row r="68" spans="1:16" s="262" customFormat="1" ht="18" customHeight="1" x14ac:dyDescent="0.25">
      <c r="A68" s="298"/>
      <c r="B68" s="722"/>
      <c r="C68" s="722"/>
      <c r="D68" s="722"/>
      <c r="E68" s="722"/>
      <c r="F68" s="722"/>
      <c r="G68" s="722"/>
      <c r="H68" s="265"/>
      <c r="I68" s="265"/>
      <c r="J68" s="265"/>
      <c r="K68" s="265"/>
      <c r="L68" s="265"/>
      <c r="M68" s="1"/>
      <c r="N68" s="1"/>
      <c r="O68" s="66" t="s">
        <v>1048</v>
      </c>
      <c r="P68" s="385">
        <f>SUM(P66:P67)</f>
        <v>0</v>
      </c>
    </row>
    <row r="69" spans="1:16" s="273" customFormat="1" ht="29.25" customHeight="1" x14ac:dyDescent="0.2">
      <c r="A69" s="299"/>
      <c r="B69" s="753" t="s">
        <v>964</v>
      </c>
      <c r="C69" s="754"/>
      <c r="D69" s="754"/>
      <c r="E69" s="754"/>
      <c r="F69" s="754"/>
      <c r="G69" s="755"/>
      <c r="H69" s="280"/>
      <c r="I69" s="280"/>
      <c r="J69" s="280"/>
      <c r="K69" s="280"/>
      <c r="L69" s="285"/>
      <c r="M69" s="1"/>
      <c r="N69" s="1"/>
      <c r="O69" s="1"/>
      <c r="P69" s="285"/>
    </row>
    <row r="70" spans="1:16" s="262" customFormat="1" ht="18" x14ac:dyDescent="0.25">
      <c r="A70" s="298"/>
      <c r="B70" s="750"/>
      <c r="C70" s="751"/>
      <c r="D70" s="751"/>
      <c r="E70" s="751"/>
      <c r="F70" s="751"/>
      <c r="G70" s="752"/>
      <c r="H70" s="280"/>
      <c r="I70" s="280"/>
      <c r="J70" s="280"/>
      <c r="K70" s="280"/>
      <c r="L70" s="272"/>
      <c r="M70" s="1"/>
      <c r="N70" s="1"/>
      <c r="O70" s="1"/>
    </row>
    <row r="71" spans="1:16" s="262" customFormat="1" ht="18" x14ac:dyDescent="0.25">
      <c r="A71" s="298"/>
      <c r="B71" s="750"/>
      <c r="C71" s="751"/>
      <c r="D71" s="751"/>
      <c r="E71" s="751"/>
      <c r="F71" s="751"/>
      <c r="G71" s="752"/>
      <c r="H71" s="280"/>
      <c r="I71" s="280"/>
      <c r="J71" s="280"/>
      <c r="K71" s="280"/>
      <c r="L71" s="272"/>
      <c r="M71" s="1"/>
      <c r="N71" s="1"/>
      <c r="O71" s="1"/>
    </row>
    <row r="72" spans="1:16" s="262" customFormat="1" ht="18" x14ac:dyDescent="0.25">
      <c r="A72" s="298"/>
      <c r="B72" s="750"/>
      <c r="C72" s="751"/>
      <c r="D72" s="751"/>
      <c r="E72" s="751"/>
      <c r="F72" s="751"/>
      <c r="G72" s="752"/>
      <c r="H72" s="280"/>
      <c r="I72" s="280"/>
      <c r="J72" s="280"/>
      <c r="K72" s="280"/>
      <c r="L72" s="272"/>
      <c r="M72" s="1"/>
      <c r="N72" s="1"/>
      <c r="O72" s="1"/>
    </row>
    <row r="73" spans="1:16" s="262" customFormat="1" ht="18" x14ac:dyDescent="0.25">
      <c r="A73" s="298"/>
      <c r="B73" s="750"/>
      <c r="C73" s="751"/>
      <c r="D73" s="751"/>
      <c r="E73" s="751"/>
      <c r="F73" s="751"/>
      <c r="G73" s="752"/>
      <c r="H73" s="280"/>
      <c r="I73" s="280"/>
      <c r="J73" s="280"/>
      <c r="K73" s="280"/>
      <c r="M73" s="1"/>
      <c r="N73" s="1"/>
      <c r="O73" s="1"/>
    </row>
    <row r="74" spans="1:16" s="262" customFormat="1" ht="18" x14ac:dyDescent="0.25">
      <c r="A74" s="298"/>
      <c r="B74" s="750"/>
      <c r="C74" s="751"/>
      <c r="D74" s="751"/>
      <c r="E74" s="751"/>
      <c r="F74" s="751"/>
      <c r="G74" s="752"/>
      <c r="H74" s="280"/>
      <c r="I74" s="280"/>
      <c r="J74" s="280"/>
      <c r="K74" s="280"/>
      <c r="M74" s="1"/>
      <c r="N74" s="1"/>
      <c r="O74" s="1"/>
    </row>
    <row r="75" spans="1:16" s="262" customFormat="1" ht="18" x14ac:dyDescent="0.25">
      <c r="A75" s="298"/>
      <c r="B75" s="750"/>
      <c r="C75" s="751"/>
      <c r="D75" s="751"/>
      <c r="E75" s="751"/>
      <c r="F75" s="751"/>
      <c r="G75" s="752"/>
      <c r="H75" s="280"/>
      <c r="I75" s="280"/>
      <c r="J75" s="280"/>
      <c r="K75" s="280"/>
      <c r="M75" s="1"/>
      <c r="N75" s="1"/>
      <c r="O75" s="1"/>
    </row>
    <row r="77" spans="1:16" ht="38.25" customHeight="1" x14ac:dyDescent="0.2"/>
  </sheetData>
  <sheetProtection algorithmName="SHA-512" hashValue="6Km8q0ox47LxG8WBlw9dRcfegnGIFO+wRwxi5/fJux7KASOOneEGe9GSkP1c9yCcHNslU7NJv+DtRoZ2jiacNQ==" saltValue="uLSAOQgRPAS7d5IHmxwEqA==" spinCount="100000" sheet="1" formatRows="0" selectLockedCells="1"/>
  <dataConsolidate link="1"/>
  <mergeCells count="35">
    <mergeCell ref="B6:K6"/>
    <mergeCell ref="B10:C10"/>
    <mergeCell ref="B19:C19"/>
    <mergeCell ref="B33:C33"/>
    <mergeCell ref="B18:G18"/>
    <mergeCell ref="B27:G27"/>
    <mergeCell ref="E19:K19"/>
    <mergeCell ref="E20:K20"/>
    <mergeCell ref="E21:K21"/>
    <mergeCell ref="E22:K22"/>
    <mergeCell ref="E23:K23"/>
    <mergeCell ref="E24:K24"/>
    <mergeCell ref="B44:G44"/>
    <mergeCell ref="B45:G47"/>
    <mergeCell ref="B48:G48"/>
    <mergeCell ref="B29:F29"/>
    <mergeCell ref="I52:N52"/>
    <mergeCell ref="B49:G49"/>
    <mergeCell ref="D52:E52"/>
    <mergeCell ref="B50:G50"/>
    <mergeCell ref="B51:G51"/>
    <mergeCell ref="B68:G68"/>
    <mergeCell ref="I65:N65"/>
    <mergeCell ref="B69:G69"/>
    <mergeCell ref="B70:G75"/>
    <mergeCell ref="I53:N53"/>
    <mergeCell ref="I67:N67"/>
    <mergeCell ref="I66:N66"/>
    <mergeCell ref="B57:G57"/>
    <mergeCell ref="B58:G60"/>
    <mergeCell ref="B61:G61"/>
    <mergeCell ref="B62:G62"/>
    <mergeCell ref="B63:G63"/>
    <mergeCell ref="B64:G64"/>
    <mergeCell ref="D53:E53"/>
  </mergeCells>
  <conditionalFormatting sqref="I66:N67">
    <cfRule type="expression" dxfId="12" priority="6">
      <formula>$D66=""</formula>
    </cfRule>
  </conditionalFormatting>
  <conditionalFormatting sqref="I53:O53">
    <cfRule type="expression" dxfId="11" priority="8">
      <formula>$C53=""</formula>
    </cfRule>
  </conditionalFormatting>
  <conditionalFormatting sqref="I66:O67">
    <cfRule type="expression" dxfId="10" priority="1">
      <formula>$D66=""</formula>
    </cfRule>
  </conditionalFormatting>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drawing r:id="rId2"/>
  <legacyDrawing r:id="rId3"/>
  <controls>
    <mc:AlternateContent xmlns:mc="http://schemas.openxmlformats.org/markup-compatibility/2006">
      <mc:Choice Requires="x14">
        <control shapeId="12289" r:id="rId4" name="AddRows3Button">
          <controlPr defaultSize="0" autoLine="0" autoPict="0" r:id="rId5">
            <anchor moveWithCells="1" sizeWithCells="1">
              <from>
                <xdr:col>11</xdr:col>
                <xdr:colOff>619125</xdr:colOff>
                <xdr:row>2</xdr:row>
                <xdr:rowOff>0</xdr:rowOff>
              </from>
              <to>
                <xdr:col>14</xdr:col>
                <xdr:colOff>0</xdr:colOff>
                <xdr:row>2</xdr:row>
                <xdr:rowOff>0</xdr:rowOff>
              </to>
            </anchor>
          </controlPr>
        </control>
      </mc:Choice>
      <mc:Fallback>
        <control shapeId="12289" r:id="rId4" name="AddRows3Button"/>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492A7-478A-4BE5-BDD4-F86EB931E2B5}">
  <sheetPr codeName="Sheet7"/>
  <dimension ref="A2:AH55"/>
  <sheetViews>
    <sheetView showGridLines="0" workbookViewId="0"/>
  </sheetViews>
  <sheetFormatPr defaultColWidth="9.140625" defaultRowHeight="12.75" x14ac:dyDescent="0.2"/>
  <cols>
    <col min="1" max="1" width="4.140625" style="190" customWidth="1"/>
    <col min="2" max="2" width="33" style="29" customWidth="1"/>
    <col min="3" max="3" width="14.7109375" style="29" customWidth="1"/>
    <col min="4" max="5" width="12.7109375" style="29" customWidth="1"/>
    <col min="6" max="6" width="17.7109375" style="29" customWidth="1"/>
    <col min="7" max="7" width="23.140625" style="29" customWidth="1"/>
    <col min="8" max="10" width="10.28515625" style="29" customWidth="1"/>
    <col min="11" max="11" width="10.5703125" style="29" customWidth="1"/>
    <col min="12" max="12" width="16" style="29" customWidth="1"/>
    <col min="13" max="13" width="9.5703125" style="29" customWidth="1"/>
    <col min="14" max="14" width="10.7109375" style="29" customWidth="1"/>
    <col min="15" max="15" width="18.7109375" style="29" customWidth="1"/>
    <col min="16" max="18" width="19.140625" style="29" customWidth="1"/>
    <col min="19" max="19" width="10.28515625" style="29" customWidth="1"/>
    <col min="20" max="22" width="9.5703125" style="29" customWidth="1"/>
    <col min="23" max="23" width="10.5703125" style="29" customWidth="1"/>
    <col min="24" max="25" width="8.7109375" style="29" customWidth="1"/>
    <col min="26" max="26" width="8.5703125" style="29" hidden="1" customWidth="1"/>
    <col min="27" max="28" width="9.140625" style="29" hidden="1" customWidth="1"/>
    <col min="29" max="29" width="12.5703125" style="29" hidden="1" customWidth="1"/>
    <col min="30" max="32" width="8.42578125" style="29" hidden="1" customWidth="1"/>
    <col min="33" max="34" width="9.7109375" style="29" hidden="1" customWidth="1"/>
    <col min="35" max="35" width="8.42578125" style="29" customWidth="1"/>
    <col min="36" max="37" width="7.7109375" style="29" customWidth="1"/>
    <col min="38" max="39" width="8.7109375" style="29" customWidth="1"/>
    <col min="40" max="40" width="7.7109375" style="29" customWidth="1"/>
    <col min="41" max="43" width="9.140625" style="29" customWidth="1"/>
    <col min="44" max="44" width="10.42578125" style="29" customWidth="1"/>
    <col min="45" max="50" width="9.140625" style="29" customWidth="1"/>
    <col min="51" max="16384" width="9.140625" style="29"/>
  </cols>
  <sheetData>
    <row r="2" spans="2:15" x14ac:dyDescent="0.2">
      <c r="K2" s="26"/>
    </row>
    <row r="3" spans="2:15" s="262" customFormat="1" x14ac:dyDescent="0.2">
      <c r="B3" s="266"/>
      <c r="G3" s="265"/>
      <c r="H3" s="254"/>
      <c r="J3" s="254"/>
      <c r="M3"/>
      <c r="N3"/>
      <c r="O3"/>
    </row>
    <row r="4" spans="2:15" s="262" customFormat="1" x14ac:dyDescent="0.2">
      <c r="B4" s="266"/>
      <c r="G4" s="265"/>
      <c r="H4" s="254"/>
      <c r="J4" s="254"/>
      <c r="M4"/>
      <c r="N4"/>
      <c r="O4"/>
    </row>
    <row r="5" spans="2:15" s="262" customFormat="1" ht="18" customHeight="1" x14ac:dyDescent="0.25">
      <c r="B5" s="310" t="s">
        <v>1031</v>
      </c>
      <c r="C5"/>
      <c r="D5"/>
      <c r="E5"/>
      <c r="F5"/>
      <c r="G5" s="112"/>
      <c r="H5"/>
      <c r="I5"/>
      <c r="J5"/>
      <c r="K5"/>
      <c r="L5"/>
      <c r="M5"/>
      <c r="N5"/>
      <c r="O5"/>
    </row>
    <row r="6" spans="2:15" s="262" customFormat="1" ht="100.5" customHeight="1" x14ac:dyDescent="0.2">
      <c r="B6" s="726" t="s">
        <v>893</v>
      </c>
      <c r="C6" s="726"/>
      <c r="D6" s="726"/>
      <c r="E6" s="726"/>
      <c r="F6" s="726"/>
      <c r="G6" s="726"/>
      <c r="H6" s="726"/>
      <c r="I6" s="726"/>
      <c r="J6" s="726"/>
      <c r="K6" s="726"/>
      <c r="M6"/>
      <c r="N6"/>
      <c r="O6"/>
    </row>
    <row r="7" spans="2:15" s="262" customFormat="1" ht="20.25" customHeight="1" x14ac:dyDescent="0.2">
      <c r="B7" s="313" t="s">
        <v>1032</v>
      </c>
      <c r="C7"/>
      <c r="D7"/>
      <c r="E7"/>
      <c r="F7"/>
      <c r="G7" s="112"/>
      <c r="H7"/>
      <c r="I7"/>
      <c r="J7"/>
      <c r="K7" s="287"/>
      <c r="L7"/>
      <c r="M7"/>
      <c r="N7"/>
      <c r="O7"/>
    </row>
    <row r="8" spans="2:15" s="262" customFormat="1" ht="20.25" customHeight="1" x14ac:dyDescent="0.2">
      <c r="B8" s="314" t="s">
        <v>1033</v>
      </c>
      <c r="G8" s="265"/>
      <c r="H8" s="254"/>
      <c r="I8" s="266"/>
      <c r="J8" s="287"/>
      <c r="K8" s="287"/>
      <c r="L8" s="287"/>
      <c r="M8"/>
      <c r="N8"/>
      <c r="O8"/>
    </row>
    <row r="9" spans="2:15" s="267" customFormat="1" ht="19.5" customHeight="1" x14ac:dyDescent="0.2">
      <c r="B9" s="722"/>
      <c r="C9" s="722"/>
      <c r="D9" s="722"/>
      <c r="E9" s="722"/>
      <c r="F9" s="722"/>
      <c r="G9" s="722"/>
      <c r="H9" s="242"/>
      <c r="I9" s="289"/>
      <c r="J9" s="290"/>
      <c r="K9" s="290"/>
      <c r="L9" s="290"/>
      <c r="M9"/>
      <c r="N9"/>
      <c r="O9"/>
    </row>
    <row r="10" spans="2:15" s="262" customFormat="1" ht="28.5" customHeight="1" x14ac:dyDescent="0.2">
      <c r="B10" s="731" t="s">
        <v>876</v>
      </c>
      <c r="C10" s="732"/>
      <c r="D10" s="732"/>
      <c r="E10" s="732"/>
      <c r="F10" s="732"/>
      <c r="G10" s="733"/>
      <c r="H10" s="254"/>
      <c r="I10" s="266"/>
      <c r="J10" s="287"/>
      <c r="K10" s="287"/>
      <c r="L10" s="287"/>
      <c r="M10"/>
      <c r="N10"/>
      <c r="O10"/>
    </row>
    <row r="11" spans="2:15" s="262" customFormat="1" ht="12.75" customHeight="1" x14ac:dyDescent="0.2">
      <c r="B11" s="778"/>
      <c r="C11" s="741"/>
      <c r="D11" s="741"/>
      <c r="E11" s="741"/>
      <c r="F11" s="741"/>
      <c r="G11" s="742"/>
      <c r="H11" s="268"/>
      <c r="I11" s="269"/>
      <c r="J11" s="270"/>
      <c r="K11" s="269"/>
      <c r="L11" s="265"/>
      <c r="M11"/>
      <c r="N11"/>
      <c r="O11"/>
    </row>
    <row r="12" spans="2:15" s="262" customFormat="1" ht="12.75" customHeight="1" x14ac:dyDescent="0.2">
      <c r="B12" s="743"/>
      <c r="C12" s="744"/>
      <c r="D12" s="744"/>
      <c r="E12" s="744"/>
      <c r="F12" s="744"/>
      <c r="G12" s="745"/>
      <c r="H12" s="237"/>
      <c r="I12" s="265"/>
      <c r="J12" s="237"/>
      <c r="K12" s="265"/>
      <c r="L12" s="265"/>
      <c r="M12"/>
      <c r="N12"/>
      <c r="O12"/>
    </row>
    <row r="13" spans="2:15" s="262" customFormat="1" ht="17.25" customHeight="1" x14ac:dyDescent="0.2">
      <c r="B13" s="746"/>
      <c r="C13" s="747"/>
      <c r="D13" s="747"/>
      <c r="E13" s="747"/>
      <c r="F13" s="747"/>
      <c r="G13" s="748"/>
      <c r="H13" s="237"/>
      <c r="I13" s="265"/>
      <c r="J13" s="237"/>
      <c r="K13" s="265"/>
      <c r="L13" s="265"/>
      <c r="M13"/>
      <c r="N13"/>
      <c r="O13"/>
    </row>
    <row r="14" spans="2:15" s="262" customFormat="1" ht="12.75" customHeight="1" x14ac:dyDescent="0.2">
      <c r="B14" s="722"/>
      <c r="C14" s="722"/>
      <c r="D14" s="722"/>
      <c r="E14" s="722"/>
      <c r="F14" s="722"/>
      <c r="G14" s="722"/>
      <c r="H14" s="265"/>
      <c r="I14" s="265"/>
      <c r="J14" s="265"/>
      <c r="K14" s="265"/>
      <c r="L14" s="265"/>
      <c r="M14"/>
      <c r="N14"/>
      <c r="O14"/>
    </row>
    <row r="15" spans="2:15" s="262" customFormat="1" ht="12.75" customHeight="1" x14ac:dyDescent="0.2">
      <c r="B15" s="779" t="s">
        <v>894</v>
      </c>
      <c r="C15" s="720"/>
      <c r="D15" s="720"/>
      <c r="E15" s="720"/>
      <c r="F15" s="720"/>
      <c r="G15" s="721"/>
      <c r="H15" s="265"/>
      <c r="I15" s="265"/>
      <c r="J15" s="265"/>
      <c r="K15" s="265"/>
      <c r="L15" s="265"/>
      <c r="M15"/>
      <c r="N15"/>
      <c r="O15"/>
    </row>
    <row r="16" spans="2:15" s="262" customFormat="1" ht="108" customHeight="1" x14ac:dyDescent="0.2">
      <c r="B16" s="723" t="s">
        <v>895</v>
      </c>
      <c r="C16" s="724"/>
      <c r="D16" s="724"/>
      <c r="E16" s="724"/>
      <c r="F16" s="724"/>
      <c r="G16" s="725"/>
      <c r="H16"/>
      <c r="I16"/>
      <c r="J16"/>
      <c r="K16"/>
      <c r="L16"/>
      <c r="M16"/>
      <c r="N16"/>
      <c r="O16"/>
    </row>
    <row r="17" spans="1:16" s="273" customFormat="1" ht="18" customHeight="1" x14ac:dyDescent="0.2">
      <c r="B17" s="368" t="s">
        <v>896</v>
      </c>
      <c r="C17" s="274" t="s">
        <v>863</v>
      </c>
      <c r="D17" s="275" t="s">
        <v>897</v>
      </c>
      <c r="E17" s="276"/>
      <c r="F17" s="276"/>
      <c r="G17" s="276"/>
      <c r="H17" s="276"/>
      <c r="I17" s="708" t="s">
        <v>871</v>
      </c>
      <c r="J17" s="709"/>
      <c r="K17" s="709"/>
      <c r="L17" s="709"/>
      <c r="M17" s="709"/>
      <c r="N17" s="710"/>
      <c r="O17" s="260" t="s">
        <v>873</v>
      </c>
      <c r="P17" s="386" t="s">
        <v>349</v>
      </c>
    </row>
    <row r="18" spans="1:16" s="267" customFormat="1" ht="16.5" customHeight="1" x14ac:dyDescent="0.2">
      <c r="B18" s="370" t="s">
        <v>1000</v>
      </c>
      <c r="C18" s="281" t="s">
        <v>637</v>
      </c>
      <c r="D18" s="282"/>
      <c r="E18" s="279"/>
      <c r="F18" s="279"/>
      <c r="G18" s="279"/>
      <c r="H18" s="279"/>
      <c r="I18" s="714"/>
      <c r="J18" s="715"/>
      <c r="K18" s="715"/>
      <c r="L18" s="715"/>
      <c r="M18" s="715"/>
      <c r="N18" s="716"/>
      <c r="O18" s="399"/>
      <c r="P18" s="385">
        <f>O18*D18</f>
        <v>0</v>
      </c>
    </row>
    <row r="19" spans="1:16" s="267" customFormat="1" ht="16.5" customHeight="1" x14ac:dyDescent="0.2">
      <c r="B19" s="370" t="s">
        <v>898</v>
      </c>
      <c r="C19" s="281" t="s">
        <v>114</v>
      </c>
      <c r="D19" s="282"/>
      <c r="E19" s="279"/>
      <c r="F19" s="279"/>
      <c r="G19" s="279"/>
      <c r="H19" s="279"/>
      <c r="I19" s="714"/>
      <c r="J19" s="715"/>
      <c r="K19" s="715"/>
      <c r="L19" s="715"/>
      <c r="M19" s="715"/>
      <c r="N19" s="716"/>
      <c r="O19" s="399"/>
      <c r="P19" s="385">
        <f t="shared" ref="P19:P21" si="0">O19*D19</f>
        <v>0</v>
      </c>
    </row>
    <row r="20" spans="1:16" s="267" customFormat="1" ht="16.5" customHeight="1" x14ac:dyDescent="0.2">
      <c r="B20" s="370" t="s">
        <v>899</v>
      </c>
      <c r="C20" s="281" t="s">
        <v>114</v>
      </c>
      <c r="D20" s="282"/>
      <c r="E20" s="279"/>
      <c r="F20" s="279"/>
      <c r="G20" s="279"/>
      <c r="H20" s="279"/>
      <c r="I20" s="714"/>
      <c r="J20" s="715"/>
      <c r="K20" s="715"/>
      <c r="L20" s="715"/>
      <c r="M20" s="715"/>
      <c r="N20" s="716"/>
      <c r="O20" s="399"/>
      <c r="P20" s="385">
        <f t="shared" si="0"/>
        <v>0</v>
      </c>
    </row>
    <row r="21" spans="1:16" s="267" customFormat="1" ht="16.5" customHeight="1" x14ac:dyDescent="0.2">
      <c r="B21" s="370" t="s">
        <v>900</v>
      </c>
      <c r="C21" s="281" t="s">
        <v>114</v>
      </c>
      <c r="D21" s="282"/>
      <c r="E21" s="377"/>
      <c r="F21" s="279"/>
      <c r="G21" s="279"/>
      <c r="H21" s="279"/>
      <c r="I21" s="714"/>
      <c r="J21" s="715"/>
      <c r="K21" s="715"/>
      <c r="L21" s="715"/>
      <c r="M21" s="715"/>
      <c r="N21" s="716"/>
      <c r="O21" s="399"/>
      <c r="P21" s="385">
        <f t="shared" si="0"/>
        <v>0</v>
      </c>
    </row>
    <row r="22" spans="1:16" s="273" customFormat="1" ht="18" customHeight="1" x14ac:dyDescent="0.2">
      <c r="B22" s="780" t="s">
        <v>901</v>
      </c>
      <c r="C22" s="780"/>
      <c r="D22" s="780"/>
      <c r="E22" s="781"/>
      <c r="F22" s="781"/>
      <c r="G22" s="781"/>
      <c r="H22" s="280"/>
      <c r="I22" s="280"/>
      <c r="J22" s="280"/>
      <c r="K22" s="280"/>
      <c r="M22"/>
      <c r="N22"/>
      <c r="O22" s="66" t="s">
        <v>1048</v>
      </c>
      <c r="P22" s="385">
        <f>SUM(P18:P21)</f>
        <v>0</v>
      </c>
    </row>
    <row r="23" spans="1:16" s="273" customFormat="1" ht="18" customHeight="1" x14ac:dyDescent="0.2">
      <c r="B23" s="782"/>
      <c r="C23" s="782"/>
      <c r="D23" s="782"/>
      <c r="E23" s="782"/>
      <c r="F23" s="782"/>
      <c r="G23" s="782"/>
      <c r="H23" s="280"/>
      <c r="I23" s="280"/>
      <c r="J23" s="280"/>
      <c r="K23" s="280"/>
      <c r="M23"/>
      <c r="N23"/>
      <c r="O23" s="66"/>
    </row>
    <row r="24" spans="1:16" s="273" customFormat="1" ht="45" customHeight="1" x14ac:dyDescent="0.2">
      <c r="B24" s="753" t="s">
        <v>955</v>
      </c>
      <c r="C24" s="754"/>
      <c r="D24" s="754"/>
      <c r="E24" s="754"/>
      <c r="F24" s="754"/>
      <c r="G24" s="755"/>
      <c r="H24" s="280"/>
      <c r="I24" s="280"/>
      <c r="J24" s="280"/>
      <c r="K24" s="280"/>
      <c r="M24"/>
      <c r="N24"/>
      <c r="O24"/>
    </row>
    <row r="25" spans="1:16" s="262" customFormat="1" x14ac:dyDescent="0.2">
      <c r="B25" s="750"/>
      <c r="C25" s="751"/>
      <c r="D25" s="751"/>
      <c r="E25" s="751"/>
      <c r="F25" s="751"/>
      <c r="G25" s="752"/>
      <c r="H25" s="280"/>
      <c r="I25" s="280"/>
      <c r="J25" s="280"/>
      <c r="K25" s="280"/>
      <c r="L25" s="272"/>
      <c r="M25"/>
      <c r="N25"/>
      <c r="O25"/>
    </row>
    <row r="26" spans="1:16" s="262" customFormat="1" x14ac:dyDescent="0.2">
      <c r="B26" s="750"/>
      <c r="C26" s="751"/>
      <c r="D26" s="751"/>
      <c r="E26" s="751"/>
      <c r="F26" s="751"/>
      <c r="G26" s="752"/>
      <c r="H26" s="280"/>
      <c r="I26" s="280"/>
      <c r="J26" s="280"/>
      <c r="K26" s="280"/>
      <c r="L26" s="272"/>
      <c r="M26"/>
      <c r="N26"/>
      <c r="O26"/>
    </row>
    <row r="27" spans="1:16" s="262" customFormat="1" x14ac:dyDescent="0.2">
      <c r="B27" s="750"/>
      <c r="C27" s="751"/>
      <c r="D27" s="751"/>
      <c r="E27" s="751"/>
      <c r="F27" s="751"/>
      <c r="G27" s="752"/>
      <c r="H27" s="280"/>
      <c r="I27" s="280"/>
      <c r="J27" s="280"/>
      <c r="K27" s="280"/>
      <c r="L27" s="272"/>
      <c r="M27"/>
      <c r="N27"/>
      <c r="O27"/>
    </row>
    <row r="28" spans="1:16" s="262" customFormat="1" x14ac:dyDescent="0.2">
      <c r="B28" s="750"/>
      <c r="C28" s="751"/>
      <c r="D28" s="751"/>
      <c r="E28" s="751"/>
      <c r="F28" s="751"/>
      <c r="G28" s="752"/>
      <c r="H28" s="280"/>
      <c r="I28" s="280"/>
      <c r="J28" s="280"/>
      <c r="K28" s="280"/>
      <c r="M28"/>
      <c r="N28"/>
      <c r="O28"/>
    </row>
    <row r="29" spans="1:16" s="262" customFormat="1" x14ac:dyDescent="0.2">
      <c r="B29" s="750"/>
      <c r="C29" s="751"/>
      <c r="D29" s="751"/>
      <c r="E29" s="751"/>
      <c r="F29" s="751"/>
      <c r="G29" s="752"/>
      <c r="H29" s="280"/>
      <c r="I29" s="280"/>
      <c r="J29" s="280"/>
      <c r="K29" s="280"/>
      <c r="M29"/>
      <c r="N29"/>
      <c r="O29"/>
    </row>
    <row r="30" spans="1:16" s="262" customFormat="1" x14ac:dyDescent="0.2">
      <c r="B30" s="750"/>
      <c r="C30" s="751"/>
      <c r="D30" s="751"/>
      <c r="E30" s="751"/>
      <c r="F30" s="751"/>
      <c r="G30" s="752"/>
      <c r="H30" s="280"/>
      <c r="I30" s="280"/>
      <c r="J30" s="280"/>
      <c r="K30" s="280"/>
      <c r="M30"/>
      <c r="N30"/>
      <c r="O30"/>
    </row>
    <row r="31" spans="1:16" s="262" customFormat="1" ht="50.25" customHeight="1" x14ac:dyDescent="0.2">
      <c r="B31" s="266"/>
      <c r="G31" s="265"/>
      <c r="H31" s="254"/>
      <c r="J31" s="254"/>
      <c r="M31"/>
      <c r="N31"/>
      <c r="O31"/>
    </row>
    <row r="32" spans="1:16" s="262" customFormat="1" ht="20.25" customHeight="1" x14ac:dyDescent="0.25">
      <c r="A32" s="298"/>
      <c r="B32" s="314" t="s">
        <v>1051</v>
      </c>
      <c r="E32" s="264"/>
      <c r="G32" s="265"/>
      <c r="H32" s="254"/>
      <c r="I32" s="266"/>
      <c r="J32" s="287"/>
      <c r="K32" s="287"/>
      <c r="L32" s="287"/>
      <c r="M32" s="1"/>
      <c r="N32" s="1"/>
      <c r="O32" s="1"/>
    </row>
    <row r="33" spans="1:16" s="267" customFormat="1" ht="135" customHeight="1" x14ac:dyDescent="0.2">
      <c r="A33" s="297"/>
      <c r="B33" s="723" t="s">
        <v>1052</v>
      </c>
      <c r="C33" s="724"/>
      <c r="D33" s="724"/>
      <c r="E33" s="724"/>
      <c r="F33" s="724"/>
      <c r="G33" s="725"/>
      <c r="H33" s="242"/>
      <c r="I33" s="289"/>
      <c r="J33" s="290"/>
      <c r="K33" s="290"/>
      <c r="L33" s="290"/>
      <c r="M33" s="1"/>
      <c r="N33" s="1"/>
      <c r="O33" s="1"/>
    </row>
    <row r="34" spans="1:16" s="262" customFormat="1" ht="24.95" customHeight="1" x14ac:dyDescent="0.25">
      <c r="A34" s="298"/>
      <c r="B34" s="731" t="s">
        <v>963</v>
      </c>
      <c r="C34" s="732"/>
      <c r="D34" s="732"/>
      <c r="E34" s="732"/>
      <c r="F34" s="732"/>
      <c r="G34" s="733"/>
      <c r="H34" s="254"/>
      <c r="I34" s="266"/>
      <c r="J34" s="287"/>
      <c r="K34" s="287"/>
      <c r="L34" s="287"/>
      <c r="M34" s="1"/>
      <c r="N34" s="1"/>
      <c r="O34" s="1"/>
    </row>
    <row r="35" spans="1:16" s="262" customFormat="1" ht="12.75" customHeight="1" x14ac:dyDescent="0.25">
      <c r="A35" s="298"/>
      <c r="B35" s="740"/>
      <c r="C35" s="741"/>
      <c r="D35" s="741"/>
      <c r="E35" s="741"/>
      <c r="F35" s="741"/>
      <c r="G35" s="742"/>
      <c r="H35" s="268"/>
      <c r="I35" s="269"/>
      <c r="J35" s="270"/>
      <c r="K35" s="269"/>
      <c r="L35" s="265"/>
      <c r="M35" s="1"/>
      <c r="N35" s="1"/>
      <c r="O35" s="1"/>
    </row>
    <row r="36" spans="1:16" s="262" customFormat="1" ht="12.75" customHeight="1" x14ac:dyDescent="0.25">
      <c r="A36" s="298"/>
      <c r="B36" s="743"/>
      <c r="C36" s="744"/>
      <c r="D36" s="744"/>
      <c r="E36" s="744"/>
      <c r="F36" s="744"/>
      <c r="G36" s="745"/>
      <c r="H36" s="237"/>
      <c r="I36" s="265"/>
      <c r="J36" s="237"/>
      <c r="K36" s="265"/>
      <c r="L36" s="265"/>
      <c r="M36" s="1"/>
      <c r="N36" s="1"/>
      <c r="O36" s="1"/>
    </row>
    <row r="37" spans="1:16" s="262" customFormat="1" ht="17.25" customHeight="1" x14ac:dyDescent="0.25">
      <c r="A37" s="298"/>
      <c r="B37" s="746"/>
      <c r="C37" s="747"/>
      <c r="D37" s="747"/>
      <c r="E37" s="747"/>
      <c r="F37" s="747"/>
      <c r="G37" s="748"/>
      <c r="H37" s="237"/>
      <c r="I37" s="265"/>
      <c r="J37" s="237"/>
      <c r="K37" s="265"/>
      <c r="L37" s="265"/>
      <c r="M37" s="1"/>
      <c r="N37" s="1"/>
      <c r="O37" s="1"/>
    </row>
    <row r="38" spans="1:16" s="262" customFormat="1" ht="12.75" customHeight="1" x14ac:dyDescent="0.25">
      <c r="A38" s="298"/>
      <c r="B38" s="298"/>
      <c r="C38" s="298"/>
      <c r="D38" s="298"/>
      <c r="E38" s="298"/>
      <c r="F38" s="298"/>
      <c r="G38" s="298"/>
      <c r="H38" s="298"/>
      <c r="I38" s="265"/>
      <c r="J38" s="265"/>
      <c r="K38" s="265"/>
      <c r="L38" s="265"/>
      <c r="M38" s="1"/>
      <c r="N38" s="1"/>
      <c r="O38" s="1"/>
    </row>
    <row r="39" spans="1:16" s="262" customFormat="1" ht="12.95" customHeight="1" x14ac:dyDescent="0.25">
      <c r="A39" s="298"/>
      <c r="B39" s="354"/>
      <c r="C39" s="354"/>
      <c r="D39" s="285"/>
      <c r="E39" s="285"/>
      <c r="F39"/>
      <c r="G39"/>
      <c r="H39" s="237"/>
      <c r="I39" s="265"/>
      <c r="J39" s="265"/>
      <c r="K39" s="265"/>
      <c r="L39" s="265"/>
      <c r="M39" s="1"/>
      <c r="N39" s="1"/>
      <c r="O39" s="1"/>
    </row>
    <row r="40" spans="1:16" s="273" customFormat="1" ht="18" x14ac:dyDescent="0.2">
      <c r="A40" s="299"/>
      <c r="B40" s="368" t="s">
        <v>864</v>
      </c>
      <c r="C40" s="274" t="s">
        <v>863</v>
      </c>
      <c r="D40" s="275" t="s">
        <v>878</v>
      </c>
      <c r="F40"/>
      <c r="G40"/>
      <c r="H40" s="237"/>
      <c r="I40" s="708" t="s">
        <v>871</v>
      </c>
      <c r="J40" s="709"/>
      <c r="K40" s="709"/>
      <c r="L40" s="709"/>
      <c r="M40" s="709"/>
      <c r="N40" s="710"/>
      <c r="O40" s="260" t="s">
        <v>879</v>
      </c>
      <c r="P40" s="386" t="s">
        <v>349</v>
      </c>
    </row>
    <row r="41" spans="1:16" s="267" customFormat="1" ht="18" x14ac:dyDescent="0.2">
      <c r="A41" s="297"/>
      <c r="B41" s="372"/>
      <c r="C41" s="393" t="s">
        <v>114</v>
      </c>
      <c r="D41" s="277"/>
      <c r="F41"/>
      <c r="G41"/>
      <c r="H41" s="237"/>
      <c r="I41" s="714"/>
      <c r="J41" s="715"/>
      <c r="K41" s="715"/>
      <c r="L41" s="715"/>
      <c r="M41" s="715"/>
      <c r="N41" s="716"/>
      <c r="O41" s="399"/>
      <c r="P41" s="385">
        <f>O41*D41</f>
        <v>0</v>
      </c>
    </row>
    <row r="42" spans="1:16" s="267" customFormat="1" ht="18" x14ac:dyDescent="0.2">
      <c r="A42" s="297"/>
      <c r="B42" s="372"/>
      <c r="C42" s="393" t="s">
        <v>114</v>
      </c>
      <c r="D42" s="277"/>
      <c r="F42"/>
      <c r="G42"/>
      <c r="H42" s="237"/>
      <c r="I42" s="714"/>
      <c r="J42" s="715"/>
      <c r="K42" s="715"/>
      <c r="L42" s="715"/>
      <c r="M42" s="715"/>
      <c r="N42" s="716"/>
      <c r="O42" s="399"/>
      <c r="P42" s="385">
        <f>O42*D42</f>
        <v>0</v>
      </c>
    </row>
    <row r="43" spans="1:16" s="267" customFormat="1" ht="18" x14ac:dyDescent="0.2">
      <c r="A43" s="297"/>
      <c r="B43" s="372"/>
      <c r="C43" s="393" t="s">
        <v>114</v>
      </c>
      <c r="D43" s="277"/>
      <c r="F43"/>
      <c r="G43"/>
      <c r="H43" s="237"/>
      <c r="I43" s="714"/>
      <c r="J43" s="715"/>
      <c r="K43" s="715"/>
      <c r="L43" s="715"/>
      <c r="M43" s="715"/>
      <c r="N43" s="716"/>
      <c r="O43" s="399"/>
      <c r="P43" s="385">
        <f>O43*D43</f>
        <v>0</v>
      </c>
    </row>
    <row r="44" spans="1:16" s="267" customFormat="1" ht="18" x14ac:dyDescent="0.2">
      <c r="A44" s="297"/>
      <c r="B44" s="372"/>
      <c r="C44" s="393" t="s">
        <v>114</v>
      </c>
      <c r="D44" s="277"/>
      <c r="F44"/>
      <c r="G44"/>
      <c r="H44" s="237"/>
      <c r="I44" s="714"/>
      <c r="J44" s="715"/>
      <c r="K44" s="715"/>
      <c r="L44" s="715"/>
      <c r="M44" s="715"/>
      <c r="N44" s="716"/>
      <c r="O44" s="399"/>
      <c r="P44" s="385">
        <f>O44*D44</f>
        <v>0</v>
      </c>
    </row>
    <row r="45" spans="1:16" s="267" customFormat="1" ht="18" x14ac:dyDescent="0.2">
      <c r="A45" s="297"/>
      <c r="B45" s="372"/>
      <c r="C45" s="393" t="s">
        <v>114</v>
      </c>
      <c r="D45" s="277"/>
      <c r="F45"/>
      <c r="G45"/>
      <c r="H45" s="237"/>
      <c r="I45" s="714"/>
      <c r="J45" s="715"/>
      <c r="K45" s="715"/>
      <c r="L45" s="715"/>
      <c r="M45" s="715"/>
      <c r="N45" s="716"/>
      <c r="O45" s="399"/>
      <c r="P45" s="385">
        <f>O45*D45</f>
        <v>0</v>
      </c>
    </row>
    <row r="46" spans="1:16" s="267" customFormat="1" ht="18" customHeight="1" x14ac:dyDescent="0.2">
      <c r="A46" s="297"/>
      <c r="H46" s="237"/>
      <c r="O46" s="66" t="s">
        <v>1048</v>
      </c>
      <c r="P46" s="385">
        <f>SUM(P41:P45)</f>
        <v>0</v>
      </c>
    </row>
    <row r="47" spans="1:16" s="273" customFormat="1" ht="24.95" customHeight="1" x14ac:dyDescent="0.2">
      <c r="A47" s="299"/>
      <c r="B47" s="731" t="s">
        <v>964</v>
      </c>
      <c r="C47" s="732"/>
      <c r="D47" s="732"/>
      <c r="E47" s="732"/>
      <c r="F47" s="732"/>
      <c r="G47" s="733"/>
      <c r="H47" s="237"/>
      <c r="I47" s="1"/>
      <c r="J47" s="280"/>
      <c r="K47" s="280"/>
      <c r="L47" s="285"/>
      <c r="M47" s="1"/>
      <c r="N47" s="1"/>
      <c r="O47" s="1"/>
      <c r="P47" s="285"/>
    </row>
    <row r="48" spans="1:16" s="262" customFormat="1" ht="18" x14ac:dyDescent="0.25">
      <c r="A48" s="298"/>
      <c r="B48" s="750"/>
      <c r="C48" s="751"/>
      <c r="D48" s="751"/>
      <c r="E48" s="751"/>
      <c r="F48" s="751"/>
      <c r="G48" s="752"/>
      <c r="H48" s="280"/>
      <c r="I48" s="1"/>
      <c r="J48" s="280"/>
      <c r="K48" s="280"/>
      <c r="L48" s="272"/>
      <c r="M48" s="1"/>
      <c r="N48" s="1"/>
      <c r="O48" s="1"/>
    </row>
    <row r="49" spans="1:16" s="262" customFormat="1" ht="18" x14ac:dyDescent="0.25">
      <c r="A49" s="298"/>
      <c r="B49" s="750"/>
      <c r="C49" s="751"/>
      <c r="D49" s="751"/>
      <c r="E49" s="751"/>
      <c r="F49" s="751"/>
      <c r="G49" s="752"/>
      <c r="H49" s="280"/>
      <c r="I49" s="280"/>
      <c r="J49" s="280"/>
      <c r="K49" s="280"/>
      <c r="L49" s="272"/>
      <c r="M49" s="1"/>
      <c r="N49" s="1"/>
      <c r="O49" s="1"/>
    </row>
    <row r="50" spans="1:16" s="262" customFormat="1" ht="18" x14ac:dyDescent="0.25">
      <c r="A50" s="298"/>
      <c r="B50" s="750"/>
      <c r="C50" s="751"/>
      <c r="D50" s="751"/>
      <c r="E50" s="751"/>
      <c r="F50" s="751"/>
      <c r="G50" s="752"/>
      <c r="H50" s="280"/>
      <c r="I50" s="280"/>
      <c r="J50" s="280"/>
      <c r="K50" s="280"/>
      <c r="L50" s="272"/>
      <c r="M50" s="1"/>
      <c r="N50" s="1"/>
      <c r="O50" s="1"/>
    </row>
    <row r="51" spans="1:16" s="262" customFormat="1" ht="18" x14ac:dyDescent="0.25">
      <c r="A51" s="298"/>
      <c r="B51" s="750"/>
      <c r="C51" s="751"/>
      <c r="D51" s="751"/>
      <c r="E51" s="751"/>
      <c r="F51" s="751"/>
      <c r="G51" s="752"/>
      <c r="H51" s="280"/>
      <c r="I51" s="280"/>
      <c r="J51" s="280"/>
      <c r="K51" s="280"/>
      <c r="M51" s="1"/>
      <c r="N51" s="1"/>
      <c r="O51" s="1"/>
    </row>
    <row r="52" spans="1:16" s="262" customFormat="1" ht="18" x14ac:dyDescent="0.25">
      <c r="A52" s="298"/>
      <c r="B52" s="750"/>
      <c r="C52" s="751"/>
      <c r="D52" s="751"/>
      <c r="E52" s="751"/>
      <c r="F52" s="751"/>
      <c r="G52" s="752"/>
      <c r="H52" s="280"/>
      <c r="I52" s="280"/>
      <c r="J52" s="280"/>
      <c r="K52" s="280"/>
      <c r="M52" s="1"/>
      <c r="N52" s="1"/>
      <c r="O52" s="1"/>
    </row>
    <row r="53" spans="1:16" s="262" customFormat="1" ht="18" x14ac:dyDescent="0.25">
      <c r="A53" s="298"/>
      <c r="B53" s="750"/>
      <c r="C53" s="751"/>
      <c r="D53" s="751"/>
      <c r="E53" s="751"/>
      <c r="F53" s="751"/>
      <c r="G53" s="752"/>
      <c r="H53" s="280"/>
      <c r="I53" s="280"/>
      <c r="J53" s="280"/>
      <c r="K53" s="280"/>
      <c r="M53" s="1"/>
      <c r="N53" s="1"/>
      <c r="O53" s="1"/>
    </row>
    <row r="54" spans="1:16" s="262" customFormat="1" x14ac:dyDescent="0.2">
      <c r="B54" s="266"/>
      <c r="G54" s="265"/>
      <c r="H54" s="254"/>
      <c r="J54" s="254"/>
      <c r="M54"/>
      <c r="N54"/>
      <c r="O54"/>
    </row>
    <row r="55" spans="1:16" ht="28.5" customHeight="1" x14ac:dyDescent="0.2">
      <c r="M55" s="783" t="s">
        <v>902</v>
      </c>
      <c r="N55" s="783"/>
      <c r="O55" s="784"/>
      <c r="P55" s="309">
        <f>P46+P22</f>
        <v>0</v>
      </c>
    </row>
  </sheetData>
  <sheetProtection algorithmName="SHA-512" hashValue="VWhhtLXu48E8mSztQ00XZQMRcHhC6/gL0awPBUnOSkUY6TmfoI4njadoJUfJjmWvZvPvzOdHPQWbx9F3ONo8QA==" saltValue="NWaQnxaSOzDVl0MUXV6crw==" spinCount="100000" sheet="1" formatRows="0" selectLockedCells="1"/>
  <dataConsolidate link="1"/>
  <mergeCells count="27">
    <mergeCell ref="I45:N45"/>
    <mergeCell ref="M55:O55"/>
    <mergeCell ref="I40:N40"/>
    <mergeCell ref="I41:N41"/>
    <mergeCell ref="I42:N42"/>
    <mergeCell ref="I43:N43"/>
    <mergeCell ref="I44:N44"/>
    <mergeCell ref="I17:N17"/>
    <mergeCell ref="I18:N18"/>
    <mergeCell ref="I19:N19"/>
    <mergeCell ref="I20:N20"/>
    <mergeCell ref="I21:N21"/>
    <mergeCell ref="B48:G53"/>
    <mergeCell ref="B34:G34"/>
    <mergeCell ref="B35:G37"/>
    <mergeCell ref="B15:G15"/>
    <mergeCell ref="B47:G47"/>
    <mergeCell ref="B24:G24"/>
    <mergeCell ref="B25:G30"/>
    <mergeCell ref="B16:G16"/>
    <mergeCell ref="B33:G33"/>
    <mergeCell ref="B22:G23"/>
    <mergeCell ref="B6:K6"/>
    <mergeCell ref="B9:G9"/>
    <mergeCell ref="B10:G10"/>
    <mergeCell ref="B11:G13"/>
    <mergeCell ref="B14:G14"/>
  </mergeCells>
  <conditionalFormatting sqref="I41:N45">
    <cfRule type="expression" dxfId="9" priority="3">
      <formula>$D41=""</formula>
    </cfRule>
  </conditionalFormatting>
  <conditionalFormatting sqref="I18:O21">
    <cfRule type="expression" dxfId="8" priority="4">
      <formula>$D18=""</formula>
    </cfRule>
  </conditionalFormatting>
  <conditionalFormatting sqref="O41:O45">
    <cfRule type="expression" dxfId="7" priority="1">
      <formula>$D41=""</formula>
    </cfRule>
  </conditionalFormatting>
  <dataValidations count="1">
    <dataValidation type="decimal" operator="greaterThanOrEqual" allowBlank="1" showInputMessage="1" showErrorMessage="1" sqref="D18:D21" xr:uid="{8B10340E-6995-48D9-8024-609DD785FF70}">
      <formula1>0</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drawing r:id="rId2"/>
  <legacyDrawing r:id="rId3"/>
  <controls>
    <mc:AlternateContent xmlns:mc="http://schemas.openxmlformats.org/markup-compatibility/2006">
      <mc:Choice Requires="x14">
        <control shapeId="7170" r:id="rId4" name="AddRows3Button">
          <controlPr defaultSize="0" autoLine="0" autoPict="0" r:id="rId5">
            <anchor moveWithCells="1" sizeWithCells="1">
              <from>
                <xdr:col>11</xdr:col>
                <xdr:colOff>619125</xdr:colOff>
                <xdr:row>2</xdr:row>
                <xdr:rowOff>0</xdr:rowOff>
              </from>
              <to>
                <xdr:col>14</xdr:col>
                <xdr:colOff>0</xdr:colOff>
                <xdr:row>2</xdr:row>
                <xdr:rowOff>0</xdr:rowOff>
              </to>
            </anchor>
          </controlPr>
        </control>
      </mc:Choice>
      <mc:Fallback>
        <control shapeId="7170" r:id="rId4" name="AddRows3Button"/>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M38"/>
  <sheetViews>
    <sheetView showGridLines="0" topLeftCell="A6" workbookViewId="0">
      <selection activeCell="B37" sqref="B37:D37"/>
    </sheetView>
  </sheetViews>
  <sheetFormatPr defaultColWidth="9.140625" defaultRowHeight="12.75" x14ac:dyDescent="0.2"/>
  <cols>
    <col min="1" max="1" width="2.5703125" style="1" customWidth="1"/>
    <col min="2" max="2" width="50.28515625" style="1" customWidth="1"/>
    <col min="3" max="3" width="3.140625" style="1" customWidth="1"/>
    <col min="4" max="4" width="50.28515625" style="1" customWidth="1"/>
    <col min="5" max="5" width="9.140625" style="1"/>
    <col min="6" max="6" width="13.140625" style="1" customWidth="1"/>
    <col min="7" max="16384" width="9.140625" style="1"/>
  </cols>
  <sheetData>
    <row r="1" spans="2:13" ht="17.25" customHeight="1" x14ac:dyDescent="0.2">
      <c r="D1" s="26" t="str">
        <f>"Avrop nr: "&amp;'1 Specifikation'!B15</f>
        <v xml:space="preserve">Avrop nr: </v>
      </c>
      <c r="F1" s="27"/>
    </row>
    <row r="2" spans="2:13" ht="17.25" customHeight="1" x14ac:dyDescent="0.2"/>
    <row r="3" spans="2:13" ht="17.25" customHeight="1" x14ac:dyDescent="0.25">
      <c r="B3" s="47"/>
    </row>
    <row r="5" spans="2:13" ht="25.5" customHeight="1" x14ac:dyDescent="0.25">
      <c r="B5" s="28" t="s">
        <v>47</v>
      </c>
      <c r="C5" s="28"/>
      <c r="D5" s="28"/>
      <c r="J5" s="22"/>
      <c r="K5" s="22"/>
      <c r="L5" s="22"/>
      <c r="M5" s="22"/>
    </row>
    <row r="6" spans="2:13" ht="48.75" customHeight="1" x14ac:dyDescent="0.25">
      <c r="B6" s="788" t="str">
        <f>"Detta kontrakt reglerar avrop från ramavtalsområde "&amp;'1 Specifikation'!J5&amp;", "&amp;'1 Specifikation'!J8</f>
        <v>Detta kontrakt reglerar avrop från ramavtalsområde Företagshälsa, 23.3-3053-2023</v>
      </c>
      <c r="C6" s="789"/>
      <c r="D6" s="789"/>
      <c r="F6" s="27"/>
      <c r="J6" s="22"/>
      <c r="K6" s="22"/>
      <c r="L6" s="22"/>
      <c r="M6" s="22"/>
    </row>
    <row r="7" spans="2:13" ht="25.5" customHeight="1" x14ac:dyDescent="0.25">
      <c r="B7" s="20" t="s">
        <v>46</v>
      </c>
      <c r="C7" s="20"/>
      <c r="D7" s="20"/>
      <c r="J7" s="22"/>
      <c r="K7" s="22"/>
      <c r="L7" s="22"/>
      <c r="M7" s="22"/>
    </row>
    <row r="8" spans="2:13" ht="45.75" customHeight="1" x14ac:dyDescent="0.25">
      <c r="B8" s="438" t="s">
        <v>45</v>
      </c>
      <c r="C8" s="438"/>
      <c r="D8" s="438"/>
      <c r="G8" s="26"/>
      <c r="J8" s="22"/>
      <c r="K8" s="22"/>
      <c r="L8" s="22"/>
      <c r="M8" s="22"/>
    </row>
    <row r="9" spans="2:13" ht="18" x14ac:dyDescent="0.25">
      <c r="B9" s="10" t="s">
        <v>155</v>
      </c>
      <c r="C9" s="10"/>
      <c r="D9" s="10"/>
      <c r="G9" s="26"/>
      <c r="J9" s="22"/>
      <c r="K9" s="22"/>
      <c r="L9" s="22"/>
      <c r="M9" s="22"/>
    </row>
    <row r="10" spans="2:13" ht="18" x14ac:dyDescent="0.25">
      <c r="B10" s="438" t="s">
        <v>151</v>
      </c>
      <c r="C10" s="438"/>
      <c r="D10" s="438"/>
      <c r="J10" s="22"/>
      <c r="K10" s="22"/>
      <c r="L10" s="22"/>
      <c r="M10" s="22"/>
    </row>
    <row r="11" spans="2:13" ht="18" x14ac:dyDescent="0.25">
      <c r="B11" s="10" t="s">
        <v>152</v>
      </c>
      <c r="C11" s="10"/>
      <c r="D11" s="10"/>
      <c r="J11" s="22"/>
      <c r="K11" s="22"/>
      <c r="L11" s="22"/>
      <c r="M11" s="22"/>
    </row>
    <row r="12" spans="2:13" ht="18" x14ac:dyDescent="0.25">
      <c r="B12" s="438" t="s">
        <v>153</v>
      </c>
      <c r="C12" s="438"/>
      <c r="D12" s="438"/>
      <c r="G12" s="25"/>
      <c r="J12" s="22"/>
      <c r="K12" s="22"/>
      <c r="L12" s="22"/>
      <c r="M12" s="22"/>
    </row>
    <row r="13" spans="2:13" ht="18" x14ac:dyDescent="0.25">
      <c r="B13" s="10" t="s">
        <v>156</v>
      </c>
      <c r="C13" s="10"/>
      <c r="D13" s="10"/>
      <c r="G13" s="25"/>
      <c r="J13" s="22"/>
      <c r="K13" s="22"/>
      <c r="L13" s="22"/>
      <c r="M13" s="22"/>
    </row>
    <row r="14" spans="2:13" ht="18" x14ac:dyDescent="0.25">
      <c r="B14" s="10" t="s">
        <v>154</v>
      </c>
      <c r="C14" s="10"/>
      <c r="D14" s="10"/>
      <c r="G14" s="25"/>
      <c r="J14" s="22"/>
      <c r="K14" s="22"/>
      <c r="L14" s="22"/>
      <c r="M14" s="22"/>
    </row>
    <row r="15" spans="2:13" ht="18" customHeight="1" x14ac:dyDescent="0.25">
      <c r="B15" s="438"/>
      <c r="C15" s="438"/>
      <c r="D15" s="438"/>
      <c r="J15" s="22"/>
      <c r="K15" s="22"/>
      <c r="L15" s="22"/>
      <c r="M15" s="22"/>
    </row>
    <row r="16" spans="2:13" ht="41.25" customHeight="1" x14ac:dyDescent="0.25">
      <c r="B16" s="438" t="s">
        <v>44</v>
      </c>
      <c r="C16" s="438"/>
      <c r="D16" s="438"/>
      <c r="J16" s="22"/>
      <c r="K16" s="22"/>
      <c r="L16" s="22"/>
      <c r="M16" s="22"/>
    </row>
    <row r="17" spans="1:13" ht="15" customHeight="1" x14ac:dyDescent="0.3">
      <c r="B17" s="24"/>
      <c r="C17" s="23"/>
      <c r="D17" s="23"/>
      <c r="J17" s="22"/>
      <c r="K17" s="22"/>
      <c r="L17" s="22"/>
      <c r="M17" s="22"/>
    </row>
    <row r="18" spans="1:13" s="21" customFormat="1" ht="24" customHeight="1" x14ac:dyDescent="0.2">
      <c r="B18" s="20" t="s">
        <v>37</v>
      </c>
      <c r="C18" s="20"/>
      <c r="D18" s="20"/>
    </row>
    <row r="19" spans="1:13" ht="67.5" customHeight="1" x14ac:dyDescent="0.2">
      <c r="B19" s="438" t="s">
        <v>162</v>
      </c>
      <c r="C19" s="438"/>
      <c r="D19" s="438"/>
    </row>
    <row r="20" spans="1:13" ht="26.25" customHeight="1" x14ac:dyDescent="0.2">
      <c r="B20" s="10"/>
      <c r="C20" s="10"/>
      <c r="D20" s="10"/>
    </row>
    <row r="21" spans="1:13" s="9" customFormat="1" ht="18" customHeight="1" x14ac:dyDescent="0.2">
      <c r="A21" s="1"/>
      <c r="B21" s="8" t="s">
        <v>43</v>
      </c>
      <c r="C21"/>
      <c r="D21" s="8" t="s">
        <v>42</v>
      </c>
      <c r="E21" s="20"/>
    </row>
    <row r="22" spans="1:13" s="9" customFormat="1" ht="23.25" customHeight="1" x14ac:dyDescent="0.2">
      <c r="A22" s="1"/>
      <c r="B22" s="103">
        <f>'1 Specifikation'!B9</f>
        <v>0</v>
      </c>
      <c r="C22"/>
      <c r="D22" s="105">
        <f>'1 Specifikation'!P9</f>
        <v>0</v>
      </c>
    </row>
    <row r="23" spans="1:13" s="9" customFormat="1" ht="12.75" customHeight="1" x14ac:dyDescent="0.2">
      <c r="A23" s="1"/>
      <c r="B23" s="19" t="s">
        <v>41</v>
      </c>
      <c r="C23"/>
      <c r="D23" s="19" t="s">
        <v>41</v>
      </c>
    </row>
    <row r="24" spans="1:13" s="9" customFormat="1" ht="18" customHeight="1" x14ac:dyDescent="0.2">
      <c r="A24" s="1"/>
      <c r="B24" s="104">
        <f>'1 Specifikation'!H9</f>
        <v>0</v>
      </c>
      <c r="C24"/>
      <c r="D24" s="106">
        <f>'1 Specifikation'!V9</f>
        <v>0</v>
      </c>
    </row>
    <row r="25" spans="1:13" s="9" customFormat="1" ht="44.25" customHeight="1" x14ac:dyDescent="0.2">
      <c r="A25" s="1"/>
      <c r="B25" s="18"/>
      <c r="C25"/>
      <c r="D25"/>
    </row>
    <row r="26" spans="1:13" s="9" customFormat="1" x14ac:dyDescent="0.2">
      <c r="B26" s="15" t="s">
        <v>38</v>
      </c>
      <c r="D26" s="15" t="s">
        <v>38</v>
      </c>
    </row>
    <row r="27" spans="1:13" s="9" customFormat="1" ht="28.5" customHeight="1" x14ac:dyDescent="0.2">
      <c r="B27" s="17"/>
      <c r="D27" s="16"/>
    </row>
    <row r="28" spans="1:13" ht="16.5" customHeight="1" x14ac:dyDescent="0.2">
      <c r="A28" s="9"/>
      <c r="B28" s="9"/>
      <c r="C28" s="9"/>
      <c r="D28" s="9"/>
    </row>
    <row r="29" spans="1:13" ht="25.5" x14ac:dyDescent="0.2">
      <c r="A29" s="9"/>
      <c r="B29" s="44" t="s">
        <v>53</v>
      </c>
      <c r="C29" s="9"/>
      <c r="D29" s="44" t="s">
        <v>54</v>
      </c>
    </row>
    <row r="30" spans="1:13" x14ac:dyDescent="0.2">
      <c r="A30" s="9"/>
      <c r="B30" s="14"/>
      <c r="C30" s="9"/>
      <c r="D30" s="13"/>
    </row>
    <row r="31" spans="1:13" x14ac:dyDescent="0.2">
      <c r="A31" s="9"/>
      <c r="B31" s="12"/>
      <c r="C31" s="9"/>
      <c r="D31" s="11"/>
    </row>
    <row r="32" spans="1:13" x14ac:dyDescent="0.2">
      <c r="A32" s="10"/>
      <c r="B32" s="10"/>
      <c r="C32" s="10"/>
      <c r="D32" s="9"/>
    </row>
    <row r="33" spans="2:4" ht="15.75" customHeight="1" x14ac:dyDescent="0.2">
      <c r="B33" s="8" t="s">
        <v>40</v>
      </c>
      <c r="C33" s="8"/>
      <c r="D33" s="8"/>
    </row>
    <row r="34" spans="2:4" x14ac:dyDescent="0.2">
      <c r="B34" s="785"/>
      <c r="C34" s="786"/>
      <c r="D34" s="787"/>
    </row>
    <row r="35" spans="2:4" x14ac:dyDescent="0.2">
      <c r="B35" s="785"/>
      <c r="C35" s="786"/>
      <c r="D35" s="787"/>
    </row>
    <row r="36" spans="2:4" x14ac:dyDescent="0.2">
      <c r="B36" s="785"/>
      <c r="C36" s="786"/>
      <c r="D36" s="787"/>
    </row>
    <row r="37" spans="2:4" x14ac:dyDescent="0.2">
      <c r="B37" s="785"/>
      <c r="C37" s="786"/>
      <c r="D37" s="787"/>
    </row>
    <row r="38" spans="2:4" x14ac:dyDescent="0.2">
      <c r="B38" s="785"/>
      <c r="C38" s="786"/>
      <c r="D38" s="787"/>
    </row>
  </sheetData>
  <sheetProtection algorithmName="SHA-512" hashValue="Ai9172zRXnOaJdO0XqAcdUbhnqPHQS0peB68LBxLsjEHhiHxjd7JaPipLJxuII2Wj+K16BbDorlBXkkG0bW+0A==" saltValue="MzenL4NS8YCzbp5F4Bl9TQ==" spinCount="100000" sheet="1" formatRows="0" selectLockedCells="1"/>
  <mergeCells count="12">
    <mergeCell ref="B38:D38"/>
    <mergeCell ref="B19:D19"/>
    <mergeCell ref="B34:D34"/>
    <mergeCell ref="B6:D6"/>
    <mergeCell ref="B35:D35"/>
    <mergeCell ref="B36:D36"/>
    <mergeCell ref="B37:D37"/>
    <mergeCell ref="B8:D8"/>
    <mergeCell ref="B10:D10"/>
    <mergeCell ref="B12:D12"/>
    <mergeCell ref="B15:D15"/>
    <mergeCell ref="B16:D16"/>
  </mergeCells>
  <pageMargins left="0.74803149606299213" right="0.74803149606299213" top="0.39370078740157483" bottom="0.98425196850393704" header="0.51181102362204722" footer="0.51181102362204722"/>
  <pageSetup paperSize="9" scale="80" fitToHeight="2" orientation="portrait" r:id="rId1"/>
  <headerFooter alignWithMargins="0">
    <oddFooter>&amp;R&amp;P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E0C48-8A46-4441-9B4A-F6475A0FEDF5}">
  <sheetPr codeName="Sheet3">
    <pageSetUpPr fitToPage="1"/>
  </sheetPr>
  <dimension ref="A1:AO218"/>
  <sheetViews>
    <sheetView showGridLines="0" workbookViewId="0">
      <selection activeCell="B5" sqref="B5"/>
    </sheetView>
  </sheetViews>
  <sheetFormatPr defaultRowHeight="12.75" outlineLevelRow="1" outlineLevelCol="1" x14ac:dyDescent="0.2"/>
  <cols>
    <col min="1" max="1" width="39" style="254" customWidth="1"/>
    <col min="2" max="2" width="6.5703125" style="256" bestFit="1" customWidth="1"/>
    <col min="3" max="10" width="6.5703125" style="254" customWidth="1"/>
    <col min="11" max="15" width="6.5703125" style="254" hidden="1" customWidth="1"/>
    <col min="16" max="19" width="9.140625" style="254" hidden="1" customWidth="1" outlineLevel="1"/>
    <col min="20" max="20" width="13.140625" style="254" hidden="1" customWidth="1" outlineLevel="1"/>
    <col min="21" max="29" width="9.140625" style="254" hidden="1" customWidth="1" outlineLevel="1"/>
    <col min="30" max="30" width="7.140625" style="254" customWidth="1" collapsed="1"/>
    <col min="31" max="244" width="9.140625" style="254"/>
    <col min="245" max="245" width="39" style="254" customWidth="1"/>
    <col min="246" max="246" width="6.5703125" style="254" bestFit="1" customWidth="1"/>
    <col min="247" max="260" width="6.5703125" style="254" customWidth="1"/>
    <col min="261" max="274" width="0" style="254" hidden="1" customWidth="1"/>
    <col min="275" max="275" width="7.140625" style="254" customWidth="1"/>
    <col min="276" max="500" width="9.140625" style="254"/>
    <col min="501" max="501" width="39" style="254" customWidth="1"/>
    <col min="502" max="502" width="6.5703125" style="254" bestFit="1" customWidth="1"/>
    <col min="503" max="516" width="6.5703125" style="254" customWidth="1"/>
    <col min="517" max="530" width="0" style="254" hidden="1" customWidth="1"/>
    <col min="531" max="531" width="7.140625" style="254" customWidth="1"/>
    <col min="532" max="756" width="9.140625" style="254"/>
    <col min="757" max="757" width="39" style="254" customWidth="1"/>
    <col min="758" max="758" width="6.5703125" style="254" bestFit="1" customWidth="1"/>
    <col min="759" max="772" width="6.5703125" style="254" customWidth="1"/>
    <col min="773" max="786" width="0" style="254" hidden="1" customWidth="1"/>
    <col min="787" max="787" width="7.140625" style="254" customWidth="1"/>
    <col min="788" max="1012" width="9.140625" style="254"/>
    <col min="1013" max="1013" width="39" style="254" customWidth="1"/>
    <col min="1014" max="1014" width="6.5703125" style="254" bestFit="1" customWidth="1"/>
    <col min="1015" max="1028" width="6.5703125" style="254" customWidth="1"/>
    <col min="1029" max="1042" width="0" style="254" hidden="1" customWidth="1"/>
    <col min="1043" max="1043" width="7.140625" style="254" customWidth="1"/>
    <col min="1044" max="1268" width="9.140625" style="254"/>
    <col min="1269" max="1269" width="39" style="254" customWidth="1"/>
    <col min="1270" max="1270" width="6.5703125" style="254" bestFit="1" customWidth="1"/>
    <col min="1271" max="1284" width="6.5703125" style="254" customWidth="1"/>
    <col min="1285" max="1298" width="0" style="254" hidden="1" customWidth="1"/>
    <col min="1299" max="1299" width="7.140625" style="254" customWidth="1"/>
    <col min="1300" max="1524" width="9.140625" style="254"/>
    <col min="1525" max="1525" width="39" style="254" customWidth="1"/>
    <col min="1526" max="1526" width="6.5703125" style="254" bestFit="1" customWidth="1"/>
    <col min="1527" max="1540" width="6.5703125" style="254" customWidth="1"/>
    <col min="1541" max="1554" width="0" style="254" hidden="1" customWidth="1"/>
    <col min="1555" max="1555" width="7.140625" style="254" customWidth="1"/>
    <col min="1556" max="1780" width="9.140625" style="254"/>
    <col min="1781" max="1781" width="39" style="254" customWidth="1"/>
    <col min="1782" max="1782" width="6.5703125" style="254" bestFit="1" customWidth="1"/>
    <col min="1783" max="1796" width="6.5703125" style="254" customWidth="1"/>
    <col min="1797" max="1810" width="0" style="254" hidden="1" customWidth="1"/>
    <col min="1811" max="1811" width="7.140625" style="254" customWidth="1"/>
    <col min="1812" max="2036" width="9.140625" style="254"/>
    <col min="2037" max="2037" width="39" style="254" customWidth="1"/>
    <col min="2038" max="2038" width="6.5703125" style="254" bestFit="1" customWidth="1"/>
    <col min="2039" max="2052" width="6.5703125" style="254" customWidth="1"/>
    <col min="2053" max="2066" width="0" style="254" hidden="1" customWidth="1"/>
    <col min="2067" max="2067" width="7.140625" style="254" customWidth="1"/>
    <col min="2068" max="2292" width="9.140625" style="254"/>
    <col min="2293" max="2293" width="39" style="254" customWidth="1"/>
    <col min="2294" max="2294" width="6.5703125" style="254" bestFit="1" customWidth="1"/>
    <col min="2295" max="2308" width="6.5703125" style="254" customWidth="1"/>
    <col min="2309" max="2322" width="0" style="254" hidden="1" customWidth="1"/>
    <col min="2323" max="2323" width="7.140625" style="254" customWidth="1"/>
    <col min="2324" max="2548" width="9.140625" style="254"/>
    <col min="2549" max="2549" width="39" style="254" customWidth="1"/>
    <col min="2550" max="2550" width="6.5703125" style="254" bestFit="1" customWidth="1"/>
    <col min="2551" max="2564" width="6.5703125" style="254" customWidth="1"/>
    <col min="2565" max="2578" width="0" style="254" hidden="1" customWidth="1"/>
    <col min="2579" max="2579" width="7.140625" style="254" customWidth="1"/>
    <col min="2580" max="2804" width="9.140625" style="254"/>
    <col min="2805" max="2805" width="39" style="254" customWidth="1"/>
    <col min="2806" max="2806" width="6.5703125" style="254" bestFit="1" customWidth="1"/>
    <col min="2807" max="2820" width="6.5703125" style="254" customWidth="1"/>
    <col min="2821" max="2834" width="0" style="254" hidden="1" customWidth="1"/>
    <col min="2835" max="2835" width="7.140625" style="254" customWidth="1"/>
    <col min="2836" max="3060" width="9.140625" style="254"/>
    <col min="3061" max="3061" width="39" style="254" customWidth="1"/>
    <col min="3062" max="3062" width="6.5703125" style="254" bestFit="1" customWidth="1"/>
    <col min="3063" max="3076" width="6.5703125" style="254" customWidth="1"/>
    <col min="3077" max="3090" width="0" style="254" hidden="1" customWidth="1"/>
    <col min="3091" max="3091" width="7.140625" style="254" customWidth="1"/>
    <col min="3092" max="3316" width="9.140625" style="254"/>
    <col min="3317" max="3317" width="39" style="254" customWidth="1"/>
    <col min="3318" max="3318" width="6.5703125" style="254" bestFit="1" customWidth="1"/>
    <col min="3319" max="3332" width="6.5703125" style="254" customWidth="1"/>
    <col min="3333" max="3346" width="0" style="254" hidden="1" customWidth="1"/>
    <col min="3347" max="3347" width="7.140625" style="254" customWidth="1"/>
    <col min="3348" max="3572" width="9.140625" style="254"/>
    <col min="3573" max="3573" width="39" style="254" customWidth="1"/>
    <col min="3574" max="3574" width="6.5703125" style="254" bestFit="1" customWidth="1"/>
    <col min="3575" max="3588" width="6.5703125" style="254" customWidth="1"/>
    <col min="3589" max="3602" width="0" style="254" hidden="1" customWidth="1"/>
    <col min="3603" max="3603" width="7.140625" style="254" customWidth="1"/>
    <col min="3604" max="3828" width="9.140625" style="254"/>
    <col min="3829" max="3829" width="39" style="254" customWidth="1"/>
    <col min="3830" max="3830" width="6.5703125" style="254" bestFit="1" customWidth="1"/>
    <col min="3831" max="3844" width="6.5703125" style="254" customWidth="1"/>
    <col min="3845" max="3858" width="0" style="254" hidden="1" customWidth="1"/>
    <col min="3859" max="3859" width="7.140625" style="254" customWidth="1"/>
    <col min="3860" max="4084" width="9.140625" style="254"/>
    <col min="4085" max="4085" width="39" style="254" customWidth="1"/>
    <col min="4086" max="4086" width="6.5703125" style="254" bestFit="1" customWidth="1"/>
    <col min="4087" max="4100" width="6.5703125" style="254" customWidth="1"/>
    <col min="4101" max="4114" width="0" style="254" hidden="1" customWidth="1"/>
    <col min="4115" max="4115" width="7.140625" style="254" customWidth="1"/>
    <col min="4116" max="4340" width="9.140625" style="254"/>
    <col min="4341" max="4341" width="39" style="254" customWidth="1"/>
    <col min="4342" max="4342" width="6.5703125" style="254" bestFit="1" customWidth="1"/>
    <col min="4343" max="4356" width="6.5703125" style="254" customWidth="1"/>
    <col min="4357" max="4370" width="0" style="254" hidden="1" customWidth="1"/>
    <col min="4371" max="4371" width="7.140625" style="254" customWidth="1"/>
    <col min="4372" max="4596" width="9.140625" style="254"/>
    <col min="4597" max="4597" width="39" style="254" customWidth="1"/>
    <col min="4598" max="4598" width="6.5703125" style="254" bestFit="1" customWidth="1"/>
    <col min="4599" max="4612" width="6.5703125" style="254" customWidth="1"/>
    <col min="4613" max="4626" width="0" style="254" hidden="1" customWidth="1"/>
    <col min="4627" max="4627" width="7.140625" style="254" customWidth="1"/>
    <col min="4628" max="4852" width="9.140625" style="254"/>
    <col min="4853" max="4853" width="39" style="254" customWidth="1"/>
    <col min="4854" max="4854" width="6.5703125" style="254" bestFit="1" customWidth="1"/>
    <col min="4855" max="4868" width="6.5703125" style="254" customWidth="1"/>
    <col min="4869" max="4882" width="0" style="254" hidden="1" customWidth="1"/>
    <col min="4883" max="4883" width="7.140625" style="254" customWidth="1"/>
    <col min="4884" max="5108" width="9.140625" style="254"/>
    <col min="5109" max="5109" width="39" style="254" customWidth="1"/>
    <col min="5110" max="5110" width="6.5703125" style="254" bestFit="1" customWidth="1"/>
    <col min="5111" max="5124" width="6.5703125" style="254" customWidth="1"/>
    <col min="5125" max="5138" width="0" style="254" hidden="1" customWidth="1"/>
    <col min="5139" max="5139" width="7.140625" style="254" customWidth="1"/>
    <col min="5140" max="5364" width="9.140625" style="254"/>
    <col min="5365" max="5365" width="39" style="254" customWidth="1"/>
    <col min="5366" max="5366" width="6.5703125" style="254" bestFit="1" customWidth="1"/>
    <col min="5367" max="5380" width="6.5703125" style="254" customWidth="1"/>
    <col min="5381" max="5394" width="0" style="254" hidden="1" customWidth="1"/>
    <col min="5395" max="5395" width="7.140625" style="254" customWidth="1"/>
    <col min="5396" max="5620" width="9.140625" style="254"/>
    <col min="5621" max="5621" width="39" style="254" customWidth="1"/>
    <col min="5622" max="5622" width="6.5703125" style="254" bestFit="1" customWidth="1"/>
    <col min="5623" max="5636" width="6.5703125" style="254" customWidth="1"/>
    <col min="5637" max="5650" width="0" style="254" hidden="1" customWidth="1"/>
    <col min="5651" max="5651" width="7.140625" style="254" customWidth="1"/>
    <col min="5652" max="5876" width="9.140625" style="254"/>
    <col min="5877" max="5877" width="39" style="254" customWidth="1"/>
    <col min="5878" max="5878" width="6.5703125" style="254" bestFit="1" customWidth="1"/>
    <col min="5879" max="5892" width="6.5703125" style="254" customWidth="1"/>
    <col min="5893" max="5906" width="0" style="254" hidden="1" customWidth="1"/>
    <col min="5907" max="5907" width="7.140625" style="254" customWidth="1"/>
    <col min="5908" max="6132" width="9.140625" style="254"/>
    <col min="6133" max="6133" width="39" style="254" customWidth="1"/>
    <col min="6134" max="6134" width="6.5703125" style="254" bestFit="1" customWidth="1"/>
    <col min="6135" max="6148" width="6.5703125" style="254" customWidth="1"/>
    <col min="6149" max="6162" width="0" style="254" hidden="1" customWidth="1"/>
    <col min="6163" max="6163" width="7.140625" style="254" customWidth="1"/>
    <col min="6164" max="6388" width="9.140625" style="254"/>
    <col min="6389" max="6389" width="39" style="254" customWidth="1"/>
    <col min="6390" max="6390" width="6.5703125" style="254" bestFit="1" customWidth="1"/>
    <col min="6391" max="6404" width="6.5703125" style="254" customWidth="1"/>
    <col min="6405" max="6418" width="0" style="254" hidden="1" customWidth="1"/>
    <col min="6419" max="6419" width="7.140625" style="254" customWidth="1"/>
    <col min="6420" max="6644" width="9.140625" style="254"/>
    <col min="6645" max="6645" width="39" style="254" customWidth="1"/>
    <col min="6646" max="6646" width="6.5703125" style="254" bestFit="1" customWidth="1"/>
    <col min="6647" max="6660" width="6.5703125" style="254" customWidth="1"/>
    <col min="6661" max="6674" width="0" style="254" hidden="1" customWidth="1"/>
    <col min="6675" max="6675" width="7.140625" style="254" customWidth="1"/>
    <col min="6676" max="6900" width="9.140625" style="254"/>
    <col min="6901" max="6901" width="39" style="254" customWidth="1"/>
    <col min="6902" max="6902" width="6.5703125" style="254" bestFit="1" customWidth="1"/>
    <col min="6903" max="6916" width="6.5703125" style="254" customWidth="1"/>
    <col min="6917" max="6930" width="0" style="254" hidden="1" customWidth="1"/>
    <col min="6931" max="6931" width="7.140625" style="254" customWidth="1"/>
    <col min="6932" max="7156" width="9.140625" style="254"/>
    <col min="7157" max="7157" width="39" style="254" customWidth="1"/>
    <col min="7158" max="7158" width="6.5703125" style="254" bestFit="1" customWidth="1"/>
    <col min="7159" max="7172" width="6.5703125" style="254" customWidth="1"/>
    <col min="7173" max="7186" width="0" style="254" hidden="1" customWidth="1"/>
    <col min="7187" max="7187" width="7.140625" style="254" customWidth="1"/>
    <col min="7188" max="7412" width="9.140625" style="254"/>
    <col min="7413" max="7413" width="39" style="254" customWidth="1"/>
    <col min="7414" max="7414" width="6.5703125" style="254" bestFit="1" customWidth="1"/>
    <col min="7415" max="7428" width="6.5703125" style="254" customWidth="1"/>
    <col min="7429" max="7442" width="0" style="254" hidden="1" customWidth="1"/>
    <col min="7443" max="7443" width="7.140625" style="254" customWidth="1"/>
    <col min="7444" max="7668" width="9.140625" style="254"/>
    <col min="7669" max="7669" width="39" style="254" customWidth="1"/>
    <col min="7670" max="7670" width="6.5703125" style="254" bestFit="1" customWidth="1"/>
    <col min="7671" max="7684" width="6.5703125" style="254" customWidth="1"/>
    <col min="7685" max="7698" width="0" style="254" hidden="1" customWidth="1"/>
    <col min="7699" max="7699" width="7.140625" style="254" customWidth="1"/>
    <col min="7700" max="7924" width="9.140625" style="254"/>
    <col min="7925" max="7925" width="39" style="254" customWidth="1"/>
    <col min="7926" max="7926" width="6.5703125" style="254" bestFit="1" customWidth="1"/>
    <col min="7927" max="7940" width="6.5703125" style="254" customWidth="1"/>
    <col min="7941" max="7954" width="0" style="254" hidden="1" customWidth="1"/>
    <col min="7955" max="7955" width="7.140625" style="254" customWidth="1"/>
    <col min="7956" max="8180" width="9.140625" style="254"/>
    <col min="8181" max="8181" width="39" style="254" customWidth="1"/>
    <col min="8182" max="8182" width="6.5703125" style="254" bestFit="1" customWidth="1"/>
    <col min="8183" max="8196" width="6.5703125" style="254" customWidth="1"/>
    <col min="8197" max="8210" width="0" style="254" hidden="1" customWidth="1"/>
    <col min="8211" max="8211" width="7.140625" style="254" customWidth="1"/>
    <col min="8212" max="8436" width="9.140625" style="254"/>
    <col min="8437" max="8437" width="39" style="254" customWidth="1"/>
    <col min="8438" max="8438" width="6.5703125" style="254" bestFit="1" customWidth="1"/>
    <col min="8439" max="8452" width="6.5703125" style="254" customWidth="1"/>
    <col min="8453" max="8466" width="0" style="254" hidden="1" customWidth="1"/>
    <col min="8467" max="8467" width="7.140625" style="254" customWidth="1"/>
    <col min="8468" max="8692" width="9.140625" style="254"/>
    <col min="8693" max="8693" width="39" style="254" customWidth="1"/>
    <col min="8694" max="8694" width="6.5703125" style="254" bestFit="1" customWidth="1"/>
    <col min="8695" max="8708" width="6.5703125" style="254" customWidth="1"/>
    <col min="8709" max="8722" width="0" style="254" hidden="1" customWidth="1"/>
    <col min="8723" max="8723" width="7.140625" style="254" customWidth="1"/>
    <col min="8724" max="8948" width="9.140625" style="254"/>
    <col min="8949" max="8949" width="39" style="254" customWidth="1"/>
    <col min="8950" max="8950" width="6.5703125" style="254" bestFit="1" customWidth="1"/>
    <col min="8951" max="8964" width="6.5703125" style="254" customWidth="1"/>
    <col min="8965" max="8978" width="0" style="254" hidden="1" customWidth="1"/>
    <col min="8979" max="8979" width="7.140625" style="254" customWidth="1"/>
    <col min="8980" max="9204" width="9.140625" style="254"/>
    <col min="9205" max="9205" width="39" style="254" customWidth="1"/>
    <col min="9206" max="9206" width="6.5703125" style="254" bestFit="1" customWidth="1"/>
    <col min="9207" max="9220" width="6.5703125" style="254" customWidth="1"/>
    <col min="9221" max="9234" width="0" style="254" hidden="1" customWidth="1"/>
    <col min="9235" max="9235" width="7.140625" style="254" customWidth="1"/>
    <col min="9236" max="9460" width="9.140625" style="254"/>
    <col min="9461" max="9461" width="39" style="254" customWidth="1"/>
    <col min="9462" max="9462" width="6.5703125" style="254" bestFit="1" customWidth="1"/>
    <col min="9463" max="9476" width="6.5703125" style="254" customWidth="1"/>
    <col min="9477" max="9490" width="0" style="254" hidden="1" customWidth="1"/>
    <col min="9491" max="9491" width="7.140625" style="254" customWidth="1"/>
    <col min="9492" max="9716" width="9.140625" style="254"/>
    <col min="9717" max="9717" width="39" style="254" customWidth="1"/>
    <col min="9718" max="9718" width="6.5703125" style="254" bestFit="1" customWidth="1"/>
    <col min="9719" max="9732" width="6.5703125" style="254" customWidth="1"/>
    <col min="9733" max="9746" width="0" style="254" hidden="1" customWidth="1"/>
    <col min="9747" max="9747" width="7.140625" style="254" customWidth="1"/>
    <col min="9748" max="9972" width="9.140625" style="254"/>
    <col min="9973" max="9973" width="39" style="254" customWidth="1"/>
    <col min="9974" max="9974" width="6.5703125" style="254" bestFit="1" customWidth="1"/>
    <col min="9975" max="9988" width="6.5703125" style="254" customWidth="1"/>
    <col min="9989" max="10002" width="0" style="254" hidden="1" customWidth="1"/>
    <col min="10003" max="10003" width="7.140625" style="254" customWidth="1"/>
    <col min="10004" max="10228" width="9.140625" style="254"/>
    <col min="10229" max="10229" width="39" style="254" customWidth="1"/>
    <col min="10230" max="10230" width="6.5703125" style="254" bestFit="1" customWidth="1"/>
    <col min="10231" max="10244" width="6.5703125" style="254" customWidth="1"/>
    <col min="10245" max="10258" width="0" style="254" hidden="1" customWidth="1"/>
    <col min="10259" max="10259" width="7.140625" style="254" customWidth="1"/>
    <col min="10260" max="10484" width="9.140625" style="254"/>
    <col min="10485" max="10485" width="39" style="254" customWidth="1"/>
    <col min="10486" max="10486" width="6.5703125" style="254" bestFit="1" customWidth="1"/>
    <col min="10487" max="10500" width="6.5703125" style="254" customWidth="1"/>
    <col min="10501" max="10514" width="0" style="254" hidden="1" customWidth="1"/>
    <col min="10515" max="10515" width="7.140625" style="254" customWidth="1"/>
    <col min="10516" max="10740" width="9.140625" style="254"/>
    <col min="10741" max="10741" width="39" style="254" customWidth="1"/>
    <col min="10742" max="10742" width="6.5703125" style="254" bestFit="1" customWidth="1"/>
    <col min="10743" max="10756" width="6.5703125" style="254" customWidth="1"/>
    <col min="10757" max="10770" width="0" style="254" hidden="1" customWidth="1"/>
    <col min="10771" max="10771" width="7.140625" style="254" customWidth="1"/>
    <col min="10772" max="10996" width="9.140625" style="254"/>
    <col min="10997" max="10997" width="39" style="254" customWidth="1"/>
    <col min="10998" max="10998" width="6.5703125" style="254" bestFit="1" customWidth="1"/>
    <col min="10999" max="11012" width="6.5703125" style="254" customWidth="1"/>
    <col min="11013" max="11026" width="0" style="254" hidden="1" customWidth="1"/>
    <col min="11027" max="11027" width="7.140625" style="254" customWidth="1"/>
    <col min="11028" max="11252" width="9.140625" style="254"/>
    <col min="11253" max="11253" width="39" style="254" customWidth="1"/>
    <col min="11254" max="11254" width="6.5703125" style="254" bestFit="1" customWidth="1"/>
    <col min="11255" max="11268" width="6.5703125" style="254" customWidth="1"/>
    <col min="11269" max="11282" width="0" style="254" hidden="1" customWidth="1"/>
    <col min="11283" max="11283" width="7.140625" style="254" customWidth="1"/>
    <col min="11284" max="11508" width="9.140625" style="254"/>
    <col min="11509" max="11509" width="39" style="254" customWidth="1"/>
    <col min="11510" max="11510" width="6.5703125" style="254" bestFit="1" customWidth="1"/>
    <col min="11511" max="11524" width="6.5703125" style="254" customWidth="1"/>
    <col min="11525" max="11538" width="0" style="254" hidden="1" customWidth="1"/>
    <col min="11539" max="11539" width="7.140625" style="254" customWidth="1"/>
    <col min="11540" max="11764" width="9.140625" style="254"/>
    <col min="11765" max="11765" width="39" style="254" customWidth="1"/>
    <col min="11766" max="11766" width="6.5703125" style="254" bestFit="1" customWidth="1"/>
    <col min="11767" max="11780" width="6.5703125" style="254" customWidth="1"/>
    <col min="11781" max="11794" width="0" style="254" hidden="1" customWidth="1"/>
    <col min="11795" max="11795" width="7.140625" style="254" customWidth="1"/>
    <col min="11796" max="12020" width="9.140625" style="254"/>
    <col min="12021" max="12021" width="39" style="254" customWidth="1"/>
    <col min="12022" max="12022" width="6.5703125" style="254" bestFit="1" customWidth="1"/>
    <col min="12023" max="12036" width="6.5703125" style="254" customWidth="1"/>
    <col min="12037" max="12050" width="0" style="254" hidden="1" customWidth="1"/>
    <col min="12051" max="12051" width="7.140625" style="254" customWidth="1"/>
    <col min="12052" max="12276" width="9.140625" style="254"/>
    <col min="12277" max="12277" width="39" style="254" customWidth="1"/>
    <col min="12278" max="12278" width="6.5703125" style="254" bestFit="1" customWidth="1"/>
    <col min="12279" max="12292" width="6.5703125" style="254" customWidth="1"/>
    <col min="12293" max="12306" width="0" style="254" hidden="1" customWidth="1"/>
    <col min="12307" max="12307" width="7.140625" style="254" customWidth="1"/>
    <col min="12308" max="12532" width="9.140625" style="254"/>
    <col min="12533" max="12533" width="39" style="254" customWidth="1"/>
    <col min="12534" max="12534" width="6.5703125" style="254" bestFit="1" customWidth="1"/>
    <col min="12535" max="12548" width="6.5703125" style="254" customWidth="1"/>
    <col min="12549" max="12562" width="0" style="254" hidden="1" customWidth="1"/>
    <col min="12563" max="12563" width="7.140625" style="254" customWidth="1"/>
    <col min="12564" max="12788" width="9.140625" style="254"/>
    <col min="12789" max="12789" width="39" style="254" customWidth="1"/>
    <col min="12790" max="12790" width="6.5703125" style="254" bestFit="1" customWidth="1"/>
    <col min="12791" max="12804" width="6.5703125" style="254" customWidth="1"/>
    <col min="12805" max="12818" width="0" style="254" hidden="1" customWidth="1"/>
    <col min="12819" max="12819" width="7.140625" style="254" customWidth="1"/>
    <col min="12820" max="13044" width="9.140625" style="254"/>
    <col min="13045" max="13045" width="39" style="254" customWidth="1"/>
    <col min="13046" max="13046" width="6.5703125" style="254" bestFit="1" customWidth="1"/>
    <col min="13047" max="13060" width="6.5703125" style="254" customWidth="1"/>
    <col min="13061" max="13074" width="0" style="254" hidden="1" customWidth="1"/>
    <col min="13075" max="13075" width="7.140625" style="254" customWidth="1"/>
    <col min="13076" max="13300" width="9.140625" style="254"/>
    <col min="13301" max="13301" width="39" style="254" customWidth="1"/>
    <col min="13302" max="13302" width="6.5703125" style="254" bestFit="1" customWidth="1"/>
    <col min="13303" max="13316" width="6.5703125" style="254" customWidth="1"/>
    <col min="13317" max="13330" width="0" style="254" hidden="1" customWidth="1"/>
    <col min="13331" max="13331" width="7.140625" style="254" customWidth="1"/>
    <col min="13332" max="13556" width="9.140625" style="254"/>
    <col min="13557" max="13557" width="39" style="254" customWidth="1"/>
    <col min="13558" max="13558" width="6.5703125" style="254" bestFit="1" customWidth="1"/>
    <col min="13559" max="13572" width="6.5703125" style="254" customWidth="1"/>
    <col min="13573" max="13586" width="0" style="254" hidden="1" customWidth="1"/>
    <col min="13587" max="13587" width="7.140625" style="254" customWidth="1"/>
    <col min="13588" max="13812" width="9.140625" style="254"/>
    <col min="13813" max="13813" width="39" style="254" customWidth="1"/>
    <col min="13814" max="13814" width="6.5703125" style="254" bestFit="1" customWidth="1"/>
    <col min="13815" max="13828" width="6.5703125" style="254" customWidth="1"/>
    <col min="13829" max="13842" width="0" style="254" hidden="1" customWidth="1"/>
    <col min="13843" max="13843" width="7.140625" style="254" customWidth="1"/>
    <col min="13844" max="14068" width="9.140625" style="254"/>
    <col min="14069" max="14069" width="39" style="254" customWidth="1"/>
    <col min="14070" max="14070" width="6.5703125" style="254" bestFit="1" customWidth="1"/>
    <col min="14071" max="14084" width="6.5703125" style="254" customWidth="1"/>
    <col min="14085" max="14098" width="0" style="254" hidden="1" customWidth="1"/>
    <col min="14099" max="14099" width="7.140625" style="254" customWidth="1"/>
    <col min="14100" max="14324" width="9.140625" style="254"/>
    <col min="14325" max="14325" width="39" style="254" customWidth="1"/>
    <col min="14326" max="14326" width="6.5703125" style="254" bestFit="1" customWidth="1"/>
    <col min="14327" max="14340" width="6.5703125" style="254" customWidth="1"/>
    <col min="14341" max="14354" width="0" style="254" hidden="1" customWidth="1"/>
    <col min="14355" max="14355" width="7.140625" style="254" customWidth="1"/>
    <col min="14356" max="14580" width="9.140625" style="254"/>
    <col min="14581" max="14581" width="39" style="254" customWidth="1"/>
    <col min="14582" max="14582" width="6.5703125" style="254" bestFit="1" customWidth="1"/>
    <col min="14583" max="14596" width="6.5703125" style="254" customWidth="1"/>
    <col min="14597" max="14610" width="0" style="254" hidden="1" customWidth="1"/>
    <col min="14611" max="14611" width="7.140625" style="254" customWidth="1"/>
    <col min="14612" max="14836" width="9.140625" style="254"/>
    <col min="14837" max="14837" width="39" style="254" customWidth="1"/>
    <col min="14838" max="14838" width="6.5703125" style="254" bestFit="1" customWidth="1"/>
    <col min="14839" max="14852" width="6.5703125" style="254" customWidth="1"/>
    <col min="14853" max="14866" width="0" style="254" hidden="1" customWidth="1"/>
    <col min="14867" max="14867" width="7.140625" style="254" customWidth="1"/>
    <col min="14868" max="15092" width="9.140625" style="254"/>
    <col min="15093" max="15093" width="39" style="254" customWidth="1"/>
    <col min="15094" max="15094" width="6.5703125" style="254" bestFit="1" customWidth="1"/>
    <col min="15095" max="15108" width="6.5703125" style="254" customWidth="1"/>
    <col min="15109" max="15122" width="0" style="254" hidden="1" customWidth="1"/>
    <col min="15123" max="15123" width="7.140625" style="254" customWidth="1"/>
    <col min="15124" max="15348" width="9.140625" style="254"/>
    <col min="15349" max="15349" width="39" style="254" customWidth="1"/>
    <col min="15350" max="15350" width="6.5703125" style="254" bestFit="1" customWidth="1"/>
    <col min="15351" max="15364" width="6.5703125" style="254" customWidth="1"/>
    <col min="15365" max="15378" width="0" style="254" hidden="1" customWidth="1"/>
    <col min="15379" max="15379" width="7.140625" style="254" customWidth="1"/>
    <col min="15380" max="15604" width="9.140625" style="254"/>
    <col min="15605" max="15605" width="39" style="254" customWidth="1"/>
    <col min="15606" max="15606" width="6.5703125" style="254" bestFit="1" customWidth="1"/>
    <col min="15607" max="15620" width="6.5703125" style="254" customWidth="1"/>
    <col min="15621" max="15634" width="0" style="254" hidden="1" customWidth="1"/>
    <col min="15635" max="15635" width="7.140625" style="254" customWidth="1"/>
    <col min="15636" max="15860" width="9.140625" style="254"/>
    <col min="15861" max="15861" width="39" style="254" customWidth="1"/>
    <col min="15862" max="15862" width="6.5703125" style="254" bestFit="1" customWidth="1"/>
    <col min="15863" max="15876" width="6.5703125" style="254" customWidth="1"/>
    <col min="15877" max="15890" width="0" style="254" hidden="1" customWidth="1"/>
    <col min="15891" max="15891" width="7.140625" style="254" customWidth="1"/>
    <col min="15892" max="16116" width="9.140625" style="254"/>
    <col min="16117" max="16117" width="39" style="254" customWidth="1"/>
    <col min="16118" max="16118" width="6.5703125" style="254" bestFit="1" customWidth="1"/>
    <col min="16119" max="16132" width="6.5703125" style="254" customWidth="1"/>
    <col min="16133" max="16146" width="0" style="254" hidden="1" customWidth="1"/>
    <col min="16147" max="16147" width="7.140625" style="254" customWidth="1"/>
    <col min="16148" max="16384" width="9.140625" style="254"/>
  </cols>
  <sheetData>
    <row r="1" spans="1:41" s="237" customFormat="1" ht="212.25" customHeight="1" x14ac:dyDescent="0.2">
      <c r="A1" s="232" t="s">
        <v>632</v>
      </c>
      <c r="B1" s="233" t="s">
        <v>633</v>
      </c>
      <c r="C1" s="234" t="s">
        <v>973</v>
      </c>
      <c r="D1" s="234" t="s">
        <v>1054</v>
      </c>
      <c r="E1" s="234" t="s">
        <v>1058</v>
      </c>
      <c r="F1" s="234" t="s">
        <v>634</v>
      </c>
      <c r="G1" s="234" t="s">
        <v>1056</v>
      </c>
      <c r="H1" s="234" t="s">
        <v>635</v>
      </c>
      <c r="I1" s="234" t="s">
        <v>1057</v>
      </c>
      <c r="J1" s="234" t="s">
        <v>825</v>
      </c>
      <c r="K1" s="234"/>
      <c r="L1" s="234"/>
      <c r="M1" s="234"/>
      <c r="N1" s="234"/>
      <c r="O1" s="234"/>
      <c r="P1" s="402" t="str">
        <f>C1</f>
        <v>Falck Sverige AB</v>
      </c>
      <c r="Q1" s="402" t="str">
        <f t="shared" ref="Q1:W1" si="0">D1</f>
        <v>PE3 Företagshälsa AB</v>
      </c>
      <c r="R1" s="402" t="str">
        <f t="shared" si="0"/>
        <v>Clarahälsan AB</v>
      </c>
      <c r="S1" s="402" t="str">
        <f t="shared" si="0"/>
        <v>Avonova Hälsa AB</v>
      </c>
      <c r="T1" s="402" t="str">
        <f t="shared" si="0"/>
        <v>Tjugonde Företagshälsovård</v>
      </c>
      <c r="U1" s="402" t="str">
        <f t="shared" si="0"/>
        <v>Feelgood Företagshälsovård AB</v>
      </c>
      <c r="V1" s="402" t="str">
        <f t="shared" si="0"/>
        <v>Hälsobolaget i Uddevalla AB</v>
      </c>
      <c r="W1" s="402" t="str">
        <f t="shared" si="0"/>
        <v>Attundahälsan Företagshälsovård AB</v>
      </c>
      <c r="X1" s="235"/>
      <c r="Y1" s="235"/>
      <c r="Z1" s="235"/>
      <c r="AA1" s="235"/>
      <c r="AB1" s="235"/>
      <c r="AC1" s="235"/>
      <c r="AD1" s="236" t="s">
        <v>636</v>
      </c>
      <c r="AH1" s="394"/>
      <c r="AI1" s="394"/>
      <c r="AJ1" s="394"/>
      <c r="AK1" s="394"/>
      <c r="AL1" s="394"/>
      <c r="AM1" s="394"/>
      <c r="AN1" s="394"/>
      <c r="AO1" s="394"/>
    </row>
    <row r="2" spans="1:41" s="242" customFormat="1" ht="13.5" customHeight="1" x14ac:dyDescent="0.2">
      <c r="A2" s="238"/>
      <c r="B2" s="239" t="s">
        <v>637</v>
      </c>
      <c r="C2" s="240" t="s">
        <v>638</v>
      </c>
      <c r="D2" s="240"/>
      <c r="E2" s="240"/>
      <c r="F2" s="240"/>
      <c r="G2" s="240"/>
      <c r="H2" s="240"/>
      <c r="I2" s="240"/>
      <c r="J2" s="240"/>
      <c r="K2" s="240"/>
      <c r="L2" s="240"/>
      <c r="M2" s="240"/>
      <c r="N2" s="240"/>
      <c r="O2" s="240"/>
      <c r="P2" s="241"/>
      <c r="Q2" s="241"/>
      <c r="R2" s="241"/>
      <c r="S2" s="241"/>
      <c r="T2" s="241"/>
      <c r="U2" s="241"/>
      <c r="V2" s="241"/>
      <c r="W2" s="241"/>
      <c r="X2" s="241"/>
      <c r="Y2" s="241"/>
      <c r="Z2" s="241"/>
      <c r="AA2" s="241"/>
      <c r="AB2" s="241"/>
      <c r="AC2" s="241"/>
      <c r="AD2" s="241">
        <f>COUNTIF($C$4:$O$4,B4)</f>
        <v>8</v>
      </c>
    </row>
    <row r="3" spans="1:41" s="247" customFormat="1" ht="11.25" hidden="1" outlineLevel="1" x14ac:dyDescent="0.2">
      <c r="A3" s="243"/>
      <c r="B3" s="244"/>
      <c r="C3" s="245" t="b">
        <f t="shared" ref="C3:J3" si="1">C4=$B$4</f>
        <v>1</v>
      </c>
      <c r="D3" s="245" t="b">
        <f t="shared" si="1"/>
        <v>1</v>
      </c>
      <c r="E3" s="245" t="b">
        <f t="shared" si="1"/>
        <v>1</v>
      </c>
      <c r="F3" s="245" t="b">
        <f t="shared" si="1"/>
        <v>1</v>
      </c>
      <c r="G3" s="245" t="b">
        <f t="shared" si="1"/>
        <v>1</v>
      </c>
      <c r="H3" s="245" t="b">
        <f t="shared" si="1"/>
        <v>1</v>
      </c>
      <c r="I3" s="245" t="b">
        <f t="shared" si="1"/>
        <v>1</v>
      </c>
      <c r="J3" s="245" t="b">
        <f t="shared" si="1"/>
        <v>1</v>
      </c>
      <c r="K3" s="245"/>
      <c r="L3" s="245"/>
      <c r="M3" s="245"/>
      <c r="N3" s="245"/>
      <c r="O3" s="245"/>
      <c r="P3" s="246"/>
      <c r="Q3" s="246"/>
      <c r="R3" s="246"/>
      <c r="S3" s="246"/>
      <c r="T3" s="246"/>
      <c r="U3" s="246"/>
      <c r="V3" s="246"/>
      <c r="W3" s="246"/>
      <c r="X3" s="246"/>
      <c r="Y3" s="246"/>
      <c r="Z3" s="246"/>
      <c r="AA3" s="246"/>
      <c r="AB3" s="246"/>
      <c r="AC3" s="246"/>
      <c r="AD3" s="246"/>
    </row>
    <row r="4" spans="1:41" s="237" customFormat="1" collapsed="1" x14ac:dyDescent="0.2">
      <c r="A4" s="248" t="s">
        <v>639</v>
      </c>
      <c r="B4" s="249">
        <f>COUNTIF($B$5:$B$218,"X")</f>
        <v>0</v>
      </c>
      <c r="C4" s="249">
        <f t="shared" ref="C4:J4" si="2">SUM(P5:P218)</f>
        <v>0</v>
      </c>
      <c r="D4" s="249">
        <f t="shared" si="2"/>
        <v>0</v>
      </c>
      <c r="E4" s="249">
        <f t="shared" si="2"/>
        <v>0</v>
      </c>
      <c r="F4" s="249">
        <f t="shared" si="2"/>
        <v>0</v>
      </c>
      <c r="G4" s="249">
        <f t="shared" si="2"/>
        <v>0</v>
      </c>
      <c r="H4" s="249">
        <f t="shared" si="2"/>
        <v>0</v>
      </c>
      <c r="I4" s="249">
        <f t="shared" si="2"/>
        <v>0</v>
      </c>
      <c r="J4" s="249">
        <f t="shared" si="2"/>
        <v>0</v>
      </c>
      <c r="K4" s="249"/>
      <c r="L4" s="249"/>
      <c r="M4" s="249"/>
      <c r="N4" s="249"/>
      <c r="O4" s="249"/>
      <c r="P4" s="235"/>
      <c r="Q4" s="235"/>
      <c r="R4" s="235"/>
      <c r="S4" s="235"/>
      <c r="T4" s="235"/>
      <c r="U4" s="235"/>
      <c r="V4" s="235"/>
      <c r="W4" s="235"/>
      <c r="X4" s="235"/>
      <c r="Y4" s="235"/>
      <c r="Z4" s="235"/>
      <c r="AA4" s="235"/>
      <c r="AB4" s="235"/>
      <c r="AC4" s="235"/>
      <c r="AD4" s="235"/>
    </row>
    <row r="5" spans="1:41" x14ac:dyDescent="0.2">
      <c r="A5" s="250" t="s">
        <v>640</v>
      </c>
      <c r="B5" s="251"/>
      <c r="C5" s="252" t="s">
        <v>641</v>
      </c>
      <c r="D5" s="252" t="s">
        <v>164</v>
      </c>
      <c r="E5" s="252" t="s">
        <v>164</v>
      </c>
      <c r="F5" s="252" t="s">
        <v>641</v>
      </c>
      <c r="G5" s="252" t="s">
        <v>164</v>
      </c>
      <c r="H5" s="252" t="s">
        <v>641</v>
      </c>
      <c r="I5" s="252" t="s">
        <v>164</v>
      </c>
      <c r="J5" s="252" t="s">
        <v>164</v>
      </c>
      <c r="K5" s="252"/>
      <c r="L5" s="252"/>
      <c r="M5" s="252"/>
      <c r="N5" s="252"/>
      <c r="O5" s="252"/>
      <c r="P5" s="253">
        <f t="shared" ref="P5" si="3">IF($B5="X",IF(C5="X",1,0),0)</f>
        <v>0</v>
      </c>
      <c r="Q5" s="253">
        <f t="shared" ref="Q5:Q68" si="4">IF($B5="X",IF(D5="X",1,0),0)</f>
        <v>0</v>
      </c>
      <c r="R5" s="253">
        <f t="shared" ref="R5:R68" si="5">IF($B5="X",IF(E5="X",1,0),0)</f>
        <v>0</v>
      </c>
      <c r="S5" s="253">
        <f t="shared" ref="S5:S68" si="6">IF($B5="X",IF(F5="X",1,0),0)</f>
        <v>0</v>
      </c>
      <c r="T5" s="253">
        <f t="shared" ref="T5:T68" si="7">IF($B5="X",IF(G5="X",1,0),0)</f>
        <v>0</v>
      </c>
      <c r="U5" s="253">
        <f t="shared" ref="U5:U68" si="8">IF($B5="X",IF(H5="X",1,0),0)</f>
        <v>0</v>
      </c>
      <c r="V5" s="253">
        <f t="shared" ref="V5:V68" si="9">IF($B5="X",IF(I5="X",1,0),0)</f>
        <v>0</v>
      </c>
      <c r="W5" s="253">
        <f t="shared" ref="W5:W68" si="10">IF($B5="X",IF(J5="X",1,0),0)</f>
        <v>0</v>
      </c>
      <c r="X5" s="253">
        <f>IF($B5="X",IF(K5="X",1,0),0)</f>
        <v>0</v>
      </c>
      <c r="Y5" s="253">
        <f t="shared" ref="Y5:Y68" si="11">IF($B5="X",IF(L5="X",1,0),0)</f>
        <v>0</v>
      </c>
      <c r="Z5" s="253">
        <f t="shared" ref="Z5:Z68" si="12">IF($B5="X",IF(M5="X",1,0),0)</f>
        <v>0</v>
      </c>
      <c r="AA5" s="253">
        <f t="shared" ref="AA5:AA68" si="13">IF($B5="X",IF(N5="X",1,0),0)</f>
        <v>0</v>
      </c>
      <c r="AB5" s="253">
        <f t="shared" ref="AB5:AB68" si="14">IF($B5="X",IF(O5="X",1,0),0)</f>
        <v>0</v>
      </c>
      <c r="AC5" s="253">
        <f t="shared" ref="AC5:AC68" si="15">IF($B5="X",IF(P5="X",1,0),0)</f>
        <v>0</v>
      </c>
      <c r="AD5" s="253">
        <f t="shared" ref="AD5:AD68" si="16">SUM(P5:AC5)</f>
        <v>0</v>
      </c>
      <c r="AE5" s="395"/>
      <c r="AH5" s="395"/>
      <c r="AI5" s="395"/>
      <c r="AJ5" s="395"/>
      <c r="AK5" s="395"/>
      <c r="AL5" s="395"/>
      <c r="AM5" s="395"/>
      <c r="AN5" s="395"/>
      <c r="AO5" s="395"/>
    </row>
    <row r="6" spans="1:41" x14ac:dyDescent="0.2">
      <c r="A6" s="255" t="s">
        <v>642</v>
      </c>
      <c r="B6" s="251"/>
      <c r="C6" s="252" t="s">
        <v>641</v>
      </c>
      <c r="D6" s="252" t="s">
        <v>164</v>
      </c>
      <c r="E6" s="252" t="s">
        <v>164</v>
      </c>
      <c r="F6" s="252" t="s">
        <v>164</v>
      </c>
      <c r="G6" s="252" t="s">
        <v>164</v>
      </c>
      <c r="H6" s="252" t="s">
        <v>164</v>
      </c>
      <c r="I6" s="252" t="s">
        <v>164</v>
      </c>
      <c r="J6" s="252" t="s">
        <v>164</v>
      </c>
      <c r="K6" s="252"/>
      <c r="L6" s="252"/>
      <c r="M6" s="252"/>
      <c r="N6" s="252"/>
      <c r="O6" s="252"/>
      <c r="P6" s="253">
        <f t="shared" ref="P6:P69" si="17">IF($B6="X",IF(C6="X",1,0),0)</f>
        <v>0</v>
      </c>
      <c r="Q6" s="253">
        <f t="shared" si="4"/>
        <v>0</v>
      </c>
      <c r="R6" s="253">
        <f t="shared" si="5"/>
        <v>0</v>
      </c>
      <c r="S6" s="253">
        <f t="shared" si="6"/>
        <v>0</v>
      </c>
      <c r="T6" s="253">
        <f t="shared" si="7"/>
        <v>0</v>
      </c>
      <c r="U6" s="253">
        <f t="shared" si="8"/>
        <v>0</v>
      </c>
      <c r="V6" s="253">
        <f t="shared" si="9"/>
        <v>0</v>
      </c>
      <c r="W6" s="253">
        <f t="shared" si="10"/>
        <v>0</v>
      </c>
      <c r="X6" s="253">
        <f t="shared" ref="X6:X68" si="18">IF($B6="X",IF(K6="X",1,0),0)</f>
        <v>0</v>
      </c>
      <c r="Y6" s="253">
        <f t="shared" si="11"/>
        <v>0</v>
      </c>
      <c r="Z6" s="253">
        <f t="shared" si="12"/>
        <v>0</v>
      </c>
      <c r="AA6" s="253">
        <f t="shared" si="13"/>
        <v>0</v>
      </c>
      <c r="AB6" s="253">
        <f t="shared" si="14"/>
        <v>0</v>
      </c>
      <c r="AC6" s="253">
        <f t="shared" si="15"/>
        <v>0</v>
      </c>
      <c r="AD6" s="253">
        <f t="shared" si="16"/>
        <v>0</v>
      </c>
      <c r="AE6" s="395"/>
      <c r="AH6" s="395"/>
      <c r="AI6" s="395"/>
      <c r="AJ6" s="395"/>
      <c r="AK6" s="395"/>
      <c r="AL6" s="395"/>
      <c r="AM6" s="395"/>
      <c r="AN6" s="395"/>
      <c r="AO6" s="395"/>
    </row>
    <row r="7" spans="1:41" x14ac:dyDescent="0.2">
      <c r="A7" s="255" t="s">
        <v>643</v>
      </c>
      <c r="B7" s="251"/>
      <c r="C7" s="252" t="s">
        <v>164</v>
      </c>
      <c r="D7" s="252" t="s">
        <v>164</v>
      </c>
      <c r="E7" s="252" t="s">
        <v>164</v>
      </c>
      <c r="F7" s="252" t="s">
        <v>641</v>
      </c>
      <c r="G7" s="252" t="s">
        <v>164</v>
      </c>
      <c r="H7" s="252" t="s">
        <v>641</v>
      </c>
      <c r="I7" s="252" t="s">
        <v>164</v>
      </c>
      <c r="J7" s="252" t="s">
        <v>164</v>
      </c>
      <c r="K7" s="252"/>
      <c r="L7" s="252"/>
      <c r="M7" s="252"/>
      <c r="N7" s="252"/>
      <c r="O7" s="252"/>
      <c r="P7" s="253">
        <f t="shared" si="17"/>
        <v>0</v>
      </c>
      <c r="Q7" s="253">
        <f t="shared" si="4"/>
        <v>0</v>
      </c>
      <c r="R7" s="253">
        <f t="shared" si="5"/>
        <v>0</v>
      </c>
      <c r="S7" s="253">
        <f t="shared" si="6"/>
        <v>0</v>
      </c>
      <c r="T7" s="253">
        <f t="shared" si="7"/>
        <v>0</v>
      </c>
      <c r="U7" s="253">
        <f t="shared" si="8"/>
        <v>0</v>
      </c>
      <c r="V7" s="253">
        <f t="shared" si="9"/>
        <v>0</v>
      </c>
      <c r="W7" s="253">
        <f t="shared" si="10"/>
        <v>0</v>
      </c>
      <c r="X7" s="253">
        <f t="shared" si="18"/>
        <v>0</v>
      </c>
      <c r="Y7" s="253">
        <f t="shared" si="11"/>
        <v>0</v>
      </c>
      <c r="Z7" s="253">
        <f t="shared" si="12"/>
        <v>0</v>
      </c>
      <c r="AA7" s="253">
        <f t="shared" si="13"/>
        <v>0</v>
      </c>
      <c r="AB7" s="253">
        <f t="shared" si="14"/>
        <v>0</v>
      </c>
      <c r="AC7" s="253">
        <f t="shared" si="15"/>
        <v>0</v>
      </c>
      <c r="AD7" s="253">
        <f t="shared" si="16"/>
        <v>0</v>
      </c>
      <c r="AE7" s="395"/>
      <c r="AH7" s="395"/>
      <c r="AI7" s="395"/>
      <c r="AJ7" s="395"/>
      <c r="AK7" s="395"/>
      <c r="AL7" s="395"/>
      <c r="AM7" s="395"/>
      <c r="AN7" s="395"/>
      <c r="AO7" s="395"/>
    </row>
    <row r="8" spans="1:41" x14ac:dyDescent="0.2">
      <c r="A8" s="255" t="s">
        <v>1053</v>
      </c>
      <c r="B8" s="251"/>
      <c r="C8" s="252" t="s">
        <v>641</v>
      </c>
      <c r="D8" s="252" t="s">
        <v>164</v>
      </c>
      <c r="E8" s="252" t="s">
        <v>164</v>
      </c>
      <c r="F8" s="252" t="s">
        <v>164</v>
      </c>
      <c r="G8" s="252" t="s">
        <v>164</v>
      </c>
      <c r="H8" s="252" t="s">
        <v>164</v>
      </c>
      <c r="I8" s="252" t="s">
        <v>164</v>
      </c>
      <c r="J8" s="252" t="s">
        <v>164</v>
      </c>
      <c r="K8" s="252"/>
      <c r="L8" s="252"/>
      <c r="M8" s="252"/>
      <c r="N8" s="252"/>
      <c r="O8" s="252"/>
      <c r="P8" s="253">
        <f t="shared" si="17"/>
        <v>0</v>
      </c>
      <c r="Q8" s="253">
        <f t="shared" si="4"/>
        <v>0</v>
      </c>
      <c r="R8" s="253">
        <f t="shared" si="5"/>
        <v>0</v>
      </c>
      <c r="S8" s="253">
        <f t="shared" si="6"/>
        <v>0</v>
      </c>
      <c r="T8" s="253">
        <f t="shared" si="7"/>
        <v>0</v>
      </c>
      <c r="U8" s="253">
        <f t="shared" si="8"/>
        <v>0</v>
      </c>
      <c r="V8" s="253">
        <f t="shared" si="9"/>
        <v>0</v>
      </c>
      <c r="W8" s="253">
        <f t="shared" si="10"/>
        <v>0</v>
      </c>
      <c r="X8" s="253">
        <f t="shared" si="18"/>
        <v>0</v>
      </c>
      <c r="Y8" s="253">
        <f t="shared" si="11"/>
        <v>0</v>
      </c>
      <c r="Z8" s="253">
        <f t="shared" si="12"/>
        <v>0</v>
      </c>
      <c r="AA8" s="253">
        <f t="shared" si="13"/>
        <v>0</v>
      </c>
      <c r="AB8" s="253">
        <f t="shared" si="14"/>
        <v>0</v>
      </c>
      <c r="AC8" s="253">
        <f t="shared" si="15"/>
        <v>0</v>
      </c>
      <c r="AD8" s="253">
        <f t="shared" si="16"/>
        <v>0</v>
      </c>
      <c r="AE8" s="395"/>
      <c r="AH8" s="395"/>
      <c r="AI8" s="395"/>
      <c r="AJ8" s="395"/>
      <c r="AK8" s="395"/>
      <c r="AL8" s="395"/>
      <c r="AM8" s="395"/>
      <c r="AN8" s="395"/>
      <c r="AO8" s="395"/>
    </row>
    <row r="9" spans="1:41" x14ac:dyDescent="0.2">
      <c r="A9" s="255" t="s">
        <v>644</v>
      </c>
      <c r="B9" s="251"/>
      <c r="C9" s="252" t="s">
        <v>641</v>
      </c>
      <c r="D9" s="252" t="s">
        <v>164</v>
      </c>
      <c r="E9" s="252" t="s">
        <v>164</v>
      </c>
      <c r="F9" s="252" t="s">
        <v>641</v>
      </c>
      <c r="G9" s="252" t="s">
        <v>164</v>
      </c>
      <c r="H9" s="252" t="s">
        <v>641</v>
      </c>
      <c r="I9" s="252" t="s">
        <v>164</v>
      </c>
      <c r="J9" s="252" t="s">
        <v>164</v>
      </c>
      <c r="K9" s="252"/>
      <c r="L9" s="252"/>
      <c r="M9" s="252"/>
      <c r="N9" s="252"/>
      <c r="O9" s="252"/>
      <c r="P9" s="253">
        <f t="shared" si="17"/>
        <v>0</v>
      </c>
      <c r="Q9" s="253">
        <f t="shared" si="4"/>
        <v>0</v>
      </c>
      <c r="R9" s="253">
        <f t="shared" si="5"/>
        <v>0</v>
      </c>
      <c r="S9" s="253">
        <f t="shared" si="6"/>
        <v>0</v>
      </c>
      <c r="T9" s="253">
        <f t="shared" si="7"/>
        <v>0</v>
      </c>
      <c r="U9" s="253">
        <f t="shared" si="8"/>
        <v>0</v>
      </c>
      <c r="V9" s="253">
        <f t="shared" si="9"/>
        <v>0</v>
      </c>
      <c r="W9" s="253">
        <f t="shared" si="10"/>
        <v>0</v>
      </c>
      <c r="X9" s="253">
        <f t="shared" si="18"/>
        <v>0</v>
      </c>
      <c r="Y9" s="253">
        <f t="shared" si="11"/>
        <v>0</v>
      </c>
      <c r="Z9" s="253">
        <f t="shared" si="12"/>
        <v>0</v>
      </c>
      <c r="AA9" s="253">
        <f t="shared" si="13"/>
        <v>0</v>
      </c>
      <c r="AB9" s="253">
        <f t="shared" si="14"/>
        <v>0</v>
      </c>
      <c r="AC9" s="253">
        <f t="shared" si="15"/>
        <v>0</v>
      </c>
      <c r="AD9" s="253">
        <f t="shared" si="16"/>
        <v>0</v>
      </c>
      <c r="AE9" s="395"/>
      <c r="AH9" s="395"/>
      <c r="AI9" s="395"/>
      <c r="AJ9" s="395"/>
      <c r="AK9" s="395"/>
      <c r="AL9" s="395"/>
      <c r="AM9" s="395"/>
      <c r="AN9" s="395"/>
      <c r="AO9" s="395"/>
    </row>
    <row r="10" spans="1:41" x14ac:dyDescent="0.2">
      <c r="A10" s="250" t="s">
        <v>645</v>
      </c>
      <c r="B10" s="251"/>
      <c r="C10" s="252" t="s">
        <v>641</v>
      </c>
      <c r="D10" s="252" t="s">
        <v>164</v>
      </c>
      <c r="E10" s="252" t="s">
        <v>164</v>
      </c>
      <c r="F10" s="252" t="s">
        <v>641</v>
      </c>
      <c r="G10" s="252" t="s">
        <v>164</v>
      </c>
      <c r="H10" s="252" t="s">
        <v>164</v>
      </c>
      <c r="I10" s="252" t="s">
        <v>164</v>
      </c>
      <c r="J10" s="252" t="s">
        <v>164</v>
      </c>
      <c r="K10" s="252"/>
      <c r="L10" s="252"/>
      <c r="M10" s="252"/>
      <c r="N10" s="252"/>
      <c r="O10" s="252"/>
      <c r="P10" s="253">
        <f t="shared" si="17"/>
        <v>0</v>
      </c>
      <c r="Q10" s="253">
        <f t="shared" si="4"/>
        <v>0</v>
      </c>
      <c r="R10" s="253">
        <f t="shared" si="5"/>
        <v>0</v>
      </c>
      <c r="S10" s="253">
        <f t="shared" si="6"/>
        <v>0</v>
      </c>
      <c r="T10" s="253">
        <f t="shared" si="7"/>
        <v>0</v>
      </c>
      <c r="U10" s="253">
        <f t="shared" si="8"/>
        <v>0</v>
      </c>
      <c r="V10" s="253">
        <f t="shared" si="9"/>
        <v>0</v>
      </c>
      <c r="W10" s="253">
        <f t="shared" si="10"/>
        <v>0</v>
      </c>
      <c r="X10" s="253">
        <f t="shared" si="18"/>
        <v>0</v>
      </c>
      <c r="Y10" s="253">
        <f t="shared" si="11"/>
        <v>0</v>
      </c>
      <c r="Z10" s="253">
        <f t="shared" si="12"/>
        <v>0</v>
      </c>
      <c r="AA10" s="253">
        <f t="shared" si="13"/>
        <v>0</v>
      </c>
      <c r="AB10" s="253">
        <f t="shared" si="14"/>
        <v>0</v>
      </c>
      <c r="AC10" s="253">
        <f t="shared" si="15"/>
        <v>0</v>
      </c>
      <c r="AD10" s="253">
        <f t="shared" si="16"/>
        <v>0</v>
      </c>
      <c r="AE10" s="395"/>
      <c r="AH10" s="395"/>
      <c r="AI10" s="395"/>
      <c r="AJ10" s="395"/>
      <c r="AK10" s="395"/>
      <c r="AL10" s="395"/>
      <c r="AM10" s="395"/>
      <c r="AN10" s="395"/>
      <c r="AO10" s="395"/>
    </row>
    <row r="11" spans="1:41" hidden="1" x14ac:dyDescent="0.2">
      <c r="A11" s="255" t="s">
        <v>646</v>
      </c>
      <c r="B11" s="251"/>
      <c r="C11" s="252" t="s">
        <v>164</v>
      </c>
      <c r="D11" s="252" t="s">
        <v>164</v>
      </c>
      <c r="E11" s="252" t="s">
        <v>164</v>
      </c>
      <c r="F11" s="252" t="s">
        <v>164</v>
      </c>
      <c r="G11" s="252" t="s">
        <v>164</v>
      </c>
      <c r="H11" s="252" t="s">
        <v>164</v>
      </c>
      <c r="I11" s="252" t="s">
        <v>164</v>
      </c>
      <c r="J11" s="252" t="s">
        <v>164</v>
      </c>
      <c r="K11" s="252"/>
      <c r="L11" s="252"/>
      <c r="M11" s="252"/>
      <c r="N11" s="252"/>
      <c r="O11" s="252"/>
      <c r="P11" s="253">
        <f t="shared" si="17"/>
        <v>0</v>
      </c>
      <c r="Q11" s="253">
        <f t="shared" si="4"/>
        <v>0</v>
      </c>
      <c r="R11" s="253">
        <f t="shared" si="5"/>
        <v>0</v>
      </c>
      <c r="S11" s="253">
        <f t="shared" si="6"/>
        <v>0</v>
      </c>
      <c r="T11" s="253">
        <f t="shared" si="7"/>
        <v>0</v>
      </c>
      <c r="U11" s="253">
        <f t="shared" si="8"/>
        <v>0</v>
      </c>
      <c r="V11" s="253">
        <f t="shared" si="9"/>
        <v>0</v>
      </c>
      <c r="W11" s="253">
        <f t="shared" si="10"/>
        <v>0</v>
      </c>
      <c r="X11" s="253">
        <f t="shared" si="18"/>
        <v>0</v>
      </c>
      <c r="Y11" s="253">
        <f t="shared" si="11"/>
        <v>0</v>
      </c>
      <c r="Z11" s="253">
        <f t="shared" si="12"/>
        <v>0</v>
      </c>
      <c r="AA11" s="253">
        <f t="shared" si="13"/>
        <v>0</v>
      </c>
      <c r="AB11" s="253">
        <f t="shared" si="14"/>
        <v>0</v>
      </c>
      <c r="AC11" s="253">
        <f t="shared" si="15"/>
        <v>0</v>
      </c>
      <c r="AD11" s="253">
        <f t="shared" si="16"/>
        <v>0</v>
      </c>
      <c r="AE11" s="395"/>
      <c r="AH11" s="395"/>
      <c r="AI11" s="395"/>
      <c r="AJ11" s="395"/>
      <c r="AK11" s="395"/>
      <c r="AL11" s="395"/>
      <c r="AM11" s="395"/>
      <c r="AN11" s="395"/>
      <c r="AO11" s="395"/>
    </row>
    <row r="12" spans="1:41" x14ac:dyDescent="0.2">
      <c r="A12" s="250" t="s">
        <v>647</v>
      </c>
      <c r="B12" s="251"/>
      <c r="C12" s="252" t="s">
        <v>641</v>
      </c>
      <c r="D12" s="252" t="s">
        <v>164</v>
      </c>
      <c r="E12" s="252" t="s">
        <v>164</v>
      </c>
      <c r="F12" s="252" t="s">
        <v>641</v>
      </c>
      <c r="G12" s="252" t="s">
        <v>164</v>
      </c>
      <c r="H12" s="252" t="s">
        <v>164</v>
      </c>
      <c r="I12" s="252" t="s">
        <v>164</v>
      </c>
      <c r="J12" s="252" t="s">
        <v>164</v>
      </c>
      <c r="K12" s="252"/>
      <c r="L12" s="252"/>
      <c r="M12" s="252"/>
      <c r="N12" s="252"/>
      <c r="O12" s="252"/>
      <c r="P12" s="253">
        <f t="shared" si="17"/>
        <v>0</v>
      </c>
      <c r="Q12" s="253">
        <f t="shared" si="4"/>
        <v>0</v>
      </c>
      <c r="R12" s="253">
        <f t="shared" si="5"/>
        <v>0</v>
      </c>
      <c r="S12" s="253">
        <f t="shared" si="6"/>
        <v>0</v>
      </c>
      <c r="T12" s="253">
        <f t="shared" si="7"/>
        <v>0</v>
      </c>
      <c r="U12" s="253">
        <f t="shared" si="8"/>
        <v>0</v>
      </c>
      <c r="V12" s="253">
        <f t="shared" si="9"/>
        <v>0</v>
      </c>
      <c r="W12" s="253">
        <f t="shared" si="10"/>
        <v>0</v>
      </c>
      <c r="X12" s="253">
        <f t="shared" si="18"/>
        <v>0</v>
      </c>
      <c r="Y12" s="253">
        <f t="shared" si="11"/>
        <v>0</v>
      </c>
      <c r="Z12" s="253">
        <f t="shared" si="12"/>
        <v>0</v>
      </c>
      <c r="AA12" s="253">
        <f t="shared" si="13"/>
        <v>0</v>
      </c>
      <c r="AB12" s="253">
        <f t="shared" si="14"/>
        <v>0</v>
      </c>
      <c r="AC12" s="253">
        <f t="shared" si="15"/>
        <v>0</v>
      </c>
      <c r="AD12" s="253">
        <f t="shared" si="16"/>
        <v>0</v>
      </c>
      <c r="AE12" s="395"/>
      <c r="AH12" s="395"/>
      <c r="AI12" s="395"/>
      <c r="AJ12" s="395"/>
      <c r="AK12" s="395"/>
      <c r="AL12" s="395"/>
      <c r="AM12" s="395"/>
      <c r="AN12" s="395"/>
      <c r="AO12" s="395"/>
    </row>
    <row r="13" spans="1:41" hidden="1" x14ac:dyDescent="0.2">
      <c r="A13" s="250" t="s">
        <v>826</v>
      </c>
      <c r="B13" s="251"/>
      <c r="C13" s="252" t="s">
        <v>164</v>
      </c>
      <c r="D13" s="252" t="s">
        <v>164</v>
      </c>
      <c r="E13" s="252" t="s">
        <v>164</v>
      </c>
      <c r="F13" s="252" t="s">
        <v>164</v>
      </c>
      <c r="G13" s="252" t="s">
        <v>164</v>
      </c>
      <c r="H13" s="252" t="s">
        <v>164</v>
      </c>
      <c r="I13" s="252" t="s">
        <v>164</v>
      </c>
      <c r="J13" s="252" t="s">
        <v>164</v>
      </c>
      <c r="K13" s="252"/>
      <c r="L13" s="252"/>
      <c r="M13" s="252"/>
      <c r="N13" s="252"/>
      <c r="O13" s="252"/>
      <c r="P13" s="253">
        <f t="shared" si="17"/>
        <v>0</v>
      </c>
      <c r="Q13" s="253">
        <f t="shared" si="4"/>
        <v>0</v>
      </c>
      <c r="R13" s="253">
        <f t="shared" si="5"/>
        <v>0</v>
      </c>
      <c r="S13" s="253">
        <f t="shared" si="6"/>
        <v>0</v>
      </c>
      <c r="T13" s="253">
        <f t="shared" si="7"/>
        <v>0</v>
      </c>
      <c r="U13" s="253">
        <f t="shared" si="8"/>
        <v>0</v>
      </c>
      <c r="V13" s="253">
        <f t="shared" si="9"/>
        <v>0</v>
      </c>
      <c r="W13" s="253">
        <f t="shared" si="10"/>
        <v>0</v>
      </c>
      <c r="X13" s="253">
        <f t="shared" si="18"/>
        <v>0</v>
      </c>
      <c r="Y13" s="253">
        <f t="shared" si="11"/>
        <v>0</v>
      </c>
      <c r="Z13" s="253">
        <f t="shared" si="12"/>
        <v>0</v>
      </c>
      <c r="AA13" s="253">
        <f t="shared" si="13"/>
        <v>0</v>
      </c>
      <c r="AB13" s="253">
        <f t="shared" si="14"/>
        <v>0</v>
      </c>
      <c r="AC13" s="253">
        <f t="shared" si="15"/>
        <v>0</v>
      </c>
      <c r="AD13" s="253">
        <f t="shared" si="16"/>
        <v>0</v>
      </c>
      <c r="AE13" s="395"/>
      <c r="AH13" s="395"/>
      <c r="AI13" s="395"/>
      <c r="AJ13" s="395"/>
      <c r="AK13" s="395"/>
      <c r="AL13" s="395"/>
      <c r="AM13" s="395"/>
      <c r="AN13" s="395"/>
      <c r="AO13" s="395"/>
    </row>
    <row r="14" spans="1:41" hidden="1" x14ac:dyDescent="0.2">
      <c r="A14" s="255" t="s">
        <v>648</v>
      </c>
      <c r="B14" s="251"/>
      <c r="C14" s="252" t="s">
        <v>164</v>
      </c>
      <c r="D14" s="252" t="s">
        <v>164</v>
      </c>
      <c r="E14" s="252" t="s">
        <v>164</v>
      </c>
      <c r="F14" s="252" t="s">
        <v>164</v>
      </c>
      <c r="G14" s="252" t="s">
        <v>164</v>
      </c>
      <c r="H14" s="252" t="s">
        <v>164</v>
      </c>
      <c r="I14" s="252" t="s">
        <v>164</v>
      </c>
      <c r="J14" s="252" t="s">
        <v>164</v>
      </c>
      <c r="K14" s="252"/>
      <c r="L14" s="252"/>
      <c r="M14" s="252"/>
      <c r="N14" s="252"/>
      <c r="O14" s="252"/>
      <c r="P14" s="253">
        <f t="shared" si="17"/>
        <v>0</v>
      </c>
      <c r="Q14" s="253">
        <f t="shared" si="4"/>
        <v>0</v>
      </c>
      <c r="R14" s="253">
        <f t="shared" si="5"/>
        <v>0</v>
      </c>
      <c r="S14" s="253">
        <f t="shared" si="6"/>
        <v>0</v>
      </c>
      <c r="T14" s="253">
        <f t="shared" si="7"/>
        <v>0</v>
      </c>
      <c r="U14" s="253">
        <f t="shared" si="8"/>
        <v>0</v>
      </c>
      <c r="V14" s="253">
        <f t="shared" si="9"/>
        <v>0</v>
      </c>
      <c r="W14" s="253">
        <f t="shared" si="10"/>
        <v>0</v>
      </c>
      <c r="X14" s="253">
        <f t="shared" si="18"/>
        <v>0</v>
      </c>
      <c r="Y14" s="253">
        <f t="shared" si="11"/>
        <v>0</v>
      </c>
      <c r="Z14" s="253">
        <f t="shared" si="12"/>
        <v>0</v>
      </c>
      <c r="AA14" s="253">
        <f t="shared" si="13"/>
        <v>0</v>
      </c>
      <c r="AB14" s="253">
        <f t="shared" si="14"/>
        <v>0</v>
      </c>
      <c r="AC14" s="253">
        <f t="shared" si="15"/>
        <v>0</v>
      </c>
      <c r="AD14" s="253">
        <f t="shared" si="16"/>
        <v>0</v>
      </c>
      <c r="AE14" s="395"/>
      <c r="AH14" s="395"/>
      <c r="AI14" s="395"/>
      <c r="AJ14" s="395"/>
      <c r="AK14" s="395"/>
      <c r="AL14" s="395"/>
      <c r="AM14" s="395"/>
      <c r="AN14" s="395"/>
      <c r="AO14" s="395"/>
    </row>
    <row r="15" spans="1:41" hidden="1" x14ac:dyDescent="0.2">
      <c r="A15" s="250" t="s">
        <v>827</v>
      </c>
      <c r="B15" s="251"/>
      <c r="C15" s="252" t="s">
        <v>164</v>
      </c>
      <c r="D15" s="252" t="s">
        <v>164</v>
      </c>
      <c r="E15" s="252" t="s">
        <v>164</v>
      </c>
      <c r="F15" s="252" t="s">
        <v>164</v>
      </c>
      <c r="G15" s="252" t="s">
        <v>164</v>
      </c>
      <c r="H15" s="252" t="s">
        <v>164</v>
      </c>
      <c r="I15" s="252" t="s">
        <v>164</v>
      </c>
      <c r="J15" s="252" t="s">
        <v>164</v>
      </c>
      <c r="K15" s="252"/>
      <c r="L15" s="252"/>
      <c r="M15" s="252"/>
      <c r="N15" s="252"/>
      <c r="O15" s="252"/>
      <c r="P15" s="253">
        <f t="shared" si="17"/>
        <v>0</v>
      </c>
      <c r="Q15" s="253">
        <f t="shared" si="4"/>
        <v>0</v>
      </c>
      <c r="R15" s="253">
        <f t="shared" si="5"/>
        <v>0</v>
      </c>
      <c r="S15" s="253">
        <f t="shared" si="6"/>
        <v>0</v>
      </c>
      <c r="T15" s="253">
        <f t="shared" si="7"/>
        <v>0</v>
      </c>
      <c r="U15" s="253">
        <f t="shared" si="8"/>
        <v>0</v>
      </c>
      <c r="V15" s="253">
        <f t="shared" si="9"/>
        <v>0</v>
      </c>
      <c r="W15" s="253">
        <f t="shared" si="10"/>
        <v>0</v>
      </c>
      <c r="X15" s="253">
        <f t="shared" si="18"/>
        <v>0</v>
      </c>
      <c r="Y15" s="253">
        <f t="shared" si="11"/>
        <v>0</v>
      </c>
      <c r="Z15" s="253">
        <f t="shared" si="12"/>
        <v>0</v>
      </c>
      <c r="AA15" s="253">
        <f t="shared" si="13"/>
        <v>0</v>
      </c>
      <c r="AB15" s="253">
        <f t="shared" si="14"/>
        <v>0</v>
      </c>
      <c r="AC15" s="253">
        <f t="shared" si="15"/>
        <v>0</v>
      </c>
      <c r="AD15" s="253">
        <f t="shared" si="16"/>
        <v>0</v>
      </c>
      <c r="AE15" s="395"/>
      <c r="AH15" s="395"/>
      <c r="AI15" s="395"/>
      <c r="AJ15" s="395"/>
      <c r="AK15" s="395"/>
      <c r="AL15" s="395"/>
      <c r="AM15" s="395"/>
      <c r="AN15" s="395"/>
      <c r="AO15" s="395"/>
    </row>
    <row r="16" spans="1:41" x14ac:dyDescent="0.2">
      <c r="A16" s="250" t="s">
        <v>649</v>
      </c>
      <c r="B16" s="251"/>
      <c r="C16" s="252" t="s">
        <v>641</v>
      </c>
      <c r="D16" s="252" t="s">
        <v>164</v>
      </c>
      <c r="E16" s="252" t="s">
        <v>164</v>
      </c>
      <c r="F16" s="252" t="s">
        <v>641</v>
      </c>
      <c r="G16" s="252" t="s">
        <v>164</v>
      </c>
      <c r="H16" s="252" t="s">
        <v>641</v>
      </c>
      <c r="I16" s="252" t="s">
        <v>164</v>
      </c>
      <c r="J16" s="252" t="s">
        <v>164</v>
      </c>
      <c r="K16" s="252"/>
      <c r="L16" s="252"/>
      <c r="M16" s="252"/>
      <c r="N16" s="252"/>
      <c r="O16" s="252"/>
      <c r="P16" s="253">
        <f t="shared" si="17"/>
        <v>0</v>
      </c>
      <c r="Q16" s="253">
        <f t="shared" si="4"/>
        <v>0</v>
      </c>
      <c r="R16" s="253">
        <f t="shared" si="5"/>
        <v>0</v>
      </c>
      <c r="S16" s="253">
        <f t="shared" si="6"/>
        <v>0</v>
      </c>
      <c r="T16" s="253">
        <f t="shared" si="7"/>
        <v>0</v>
      </c>
      <c r="U16" s="253">
        <f t="shared" si="8"/>
        <v>0</v>
      </c>
      <c r="V16" s="253">
        <f t="shared" si="9"/>
        <v>0</v>
      </c>
      <c r="W16" s="253">
        <f t="shared" si="10"/>
        <v>0</v>
      </c>
      <c r="X16" s="253">
        <f t="shared" si="18"/>
        <v>0</v>
      </c>
      <c r="Y16" s="253">
        <f t="shared" si="11"/>
        <v>0</v>
      </c>
      <c r="Z16" s="253">
        <f t="shared" si="12"/>
        <v>0</v>
      </c>
      <c r="AA16" s="253">
        <f t="shared" si="13"/>
        <v>0</v>
      </c>
      <c r="AB16" s="253">
        <f t="shared" si="14"/>
        <v>0</v>
      </c>
      <c r="AC16" s="253">
        <f t="shared" si="15"/>
        <v>0</v>
      </c>
      <c r="AD16" s="253">
        <f t="shared" si="16"/>
        <v>0</v>
      </c>
      <c r="AE16" s="395"/>
      <c r="AH16" s="395"/>
      <c r="AI16" s="395"/>
      <c r="AJ16" s="395"/>
      <c r="AK16" s="395"/>
      <c r="AL16" s="395"/>
      <c r="AM16" s="395"/>
      <c r="AN16" s="395"/>
      <c r="AO16" s="395"/>
    </row>
    <row r="17" spans="1:41" x14ac:dyDescent="0.2">
      <c r="A17" s="250" t="s">
        <v>650</v>
      </c>
      <c r="B17" s="251"/>
      <c r="C17" s="252" t="s">
        <v>641</v>
      </c>
      <c r="D17" s="252" t="s">
        <v>164</v>
      </c>
      <c r="E17" s="252" t="s">
        <v>164</v>
      </c>
      <c r="F17" s="252" t="s">
        <v>641</v>
      </c>
      <c r="G17" s="252" t="s">
        <v>164</v>
      </c>
      <c r="H17" s="252" t="s">
        <v>164</v>
      </c>
      <c r="I17" s="252" t="s">
        <v>164</v>
      </c>
      <c r="J17" s="252" t="s">
        <v>164</v>
      </c>
      <c r="K17" s="252"/>
      <c r="L17" s="252"/>
      <c r="M17" s="252"/>
      <c r="N17" s="252"/>
      <c r="O17" s="252"/>
      <c r="P17" s="253">
        <f t="shared" si="17"/>
        <v>0</v>
      </c>
      <c r="Q17" s="253">
        <f t="shared" si="4"/>
        <v>0</v>
      </c>
      <c r="R17" s="253">
        <f t="shared" si="5"/>
        <v>0</v>
      </c>
      <c r="S17" s="253">
        <f t="shared" si="6"/>
        <v>0</v>
      </c>
      <c r="T17" s="253">
        <f t="shared" si="7"/>
        <v>0</v>
      </c>
      <c r="U17" s="253">
        <f t="shared" si="8"/>
        <v>0</v>
      </c>
      <c r="V17" s="253">
        <f t="shared" si="9"/>
        <v>0</v>
      </c>
      <c r="W17" s="253">
        <f t="shared" si="10"/>
        <v>0</v>
      </c>
      <c r="X17" s="253">
        <f t="shared" si="18"/>
        <v>0</v>
      </c>
      <c r="Y17" s="253">
        <f t="shared" si="11"/>
        <v>0</v>
      </c>
      <c r="Z17" s="253">
        <f t="shared" si="12"/>
        <v>0</v>
      </c>
      <c r="AA17" s="253">
        <f t="shared" si="13"/>
        <v>0</v>
      </c>
      <c r="AB17" s="253">
        <f t="shared" si="14"/>
        <v>0</v>
      </c>
      <c r="AC17" s="253">
        <f t="shared" si="15"/>
        <v>0</v>
      </c>
      <c r="AD17" s="253">
        <f t="shared" si="16"/>
        <v>0</v>
      </c>
      <c r="AE17" s="395"/>
      <c r="AH17" s="395"/>
      <c r="AI17" s="395"/>
      <c r="AJ17" s="395"/>
      <c r="AK17" s="395"/>
      <c r="AL17" s="395"/>
      <c r="AM17" s="395"/>
      <c r="AN17" s="395"/>
      <c r="AO17" s="395"/>
    </row>
    <row r="18" spans="1:41" x14ac:dyDescent="0.2">
      <c r="A18" s="255" t="s">
        <v>651</v>
      </c>
      <c r="B18" s="251"/>
      <c r="C18" s="252" t="s">
        <v>641</v>
      </c>
      <c r="D18" s="252" t="s">
        <v>164</v>
      </c>
      <c r="E18" s="252" t="s">
        <v>164</v>
      </c>
      <c r="F18" s="252" t="s">
        <v>641</v>
      </c>
      <c r="G18" s="252" t="s">
        <v>164</v>
      </c>
      <c r="H18" s="252" t="s">
        <v>641</v>
      </c>
      <c r="I18" s="252" t="s">
        <v>164</v>
      </c>
      <c r="J18" s="252" t="s">
        <v>164</v>
      </c>
      <c r="K18" s="252"/>
      <c r="L18" s="252"/>
      <c r="M18" s="252"/>
      <c r="N18" s="252"/>
      <c r="O18" s="252"/>
      <c r="P18" s="253">
        <f t="shared" si="17"/>
        <v>0</v>
      </c>
      <c r="Q18" s="253">
        <f t="shared" si="4"/>
        <v>0</v>
      </c>
      <c r="R18" s="253">
        <f t="shared" si="5"/>
        <v>0</v>
      </c>
      <c r="S18" s="253">
        <f t="shared" si="6"/>
        <v>0</v>
      </c>
      <c r="T18" s="253">
        <f t="shared" si="7"/>
        <v>0</v>
      </c>
      <c r="U18" s="253">
        <f t="shared" si="8"/>
        <v>0</v>
      </c>
      <c r="V18" s="253">
        <f t="shared" si="9"/>
        <v>0</v>
      </c>
      <c r="W18" s="253">
        <f t="shared" si="10"/>
        <v>0</v>
      </c>
      <c r="X18" s="253">
        <f t="shared" si="18"/>
        <v>0</v>
      </c>
      <c r="Y18" s="253">
        <f t="shared" si="11"/>
        <v>0</v>
      </c>
      <c r="Z18" s="253">
        <f t="shared" si="12"/>
        <v>0</v>
      </c>
      <c r="AA18" s="253">
        <f t="shared" si="13"/>
        <v>0</v>
      </c>
      <c r="AB18" s="253">
        <f t="shared" si="14"/>
        <v>0</v>
      </c>
      <c r="AC18" s="253">
        <f t="shared" si="15"/>
        <v>0</v>
      </c>
      <c r="AD18" s="253">
        <f t="shared" si="16"/>
        <v>0</v>
      </c>
      <c r="AE18" s="395"/>
      <c r="AH18" s="395"/>
      <c r="AI18" s="395"/>
      <c r="AJ18" s="395"/>
      <c r="AK18" s="395"/>
      <c r="AL18" s="395"/>
      <c r="AM18" s="395"/>
      <c r="AN18" s="395"/>
      <c r="AO18" s="395"/>
    </row>
    <row r="19" spans="1:41" x14ac:dyDescent="0.2">
      <c r="A19" s="255" t="s">
        <v>652</v>
      </c>
      <c r="B19" s="251"/>
      <c r="C19" s="252" t="s">
        <v>641</v>
      </c>
      <c r="D19" s="252" t="s">
        <v>164</v>
      </c>
      <c r="E19" s="252" t="s">
        <v>164</v>
      </c>
      <c r="F19" s="252" t="s">
        <v>641</v>
      </c>
      <c r="G19" s="252" t="s">
        <v>164</v>
      </c>
      <c r="H19" s="252" t="s">
        <v>641</v>
      </c>
      <c r="I19" s="252" t="s">
        <v>164</v>
      </c>
      <c r="J19" s="252" t="s">
        <v>164</v>
      </c>
      <c r="K19" s="252"/>
      <c r="L19" s="252"/>
      <c r="M19" s="252"/>
      <c r="N19" s="252"/>
      <c r="O19" s="252"/>
      <c r="P19" s="253">
        <f t="shared" si="17"/>
        <v>0</v>
      </c>
      <c r="Q19" s="253">
        <f t="shared" si="4"/>
        <v>0</v>
      </c>
      <c r="R19" s="253">
        <f t="shared" si="5"/>
        <v>0</v>
      </c>
      <c r="S19" s="253">
        <f t="shared" si="6"/>
        <v>0</v>
      </c>
      <c r="T19" s="253">
        <f t="shared" si="7"/>
        <v>0</v>
      </c>
      <c r="U19" s="253">
        <f t="shared" si="8"/>
        <v>0</v>
      </c>
      <c r="V19" s="253">
        <f t="shared" si="9"/>
        <v>0</v>
      </c>
      <c r="W19" s="253">
        <f t="shared" si="10"/>
        <v>0</v>
      </c>
      <c r="X19" s="253">
        <f t="shared" si="18"/>
        <v>0</v>
      </c>
      <c r="Y19" s="253">
        <f t="shared" si="11"/>
        <v>0</v>
      </c>
      <c r="Z19" s="253">
        <f t="shared" si="12"/>
        <v>0</v>
      </c>
      <c r="AA19" s="253">
        <f t="shared" si="13"/>
        <v>0</v>
      </c>
      <c r="AB19" s="253">
        <f t="shared" si="14"/>
        <v>0</v>
      </c>
      <c r="AC19" s="253">
        <f t="shared" si="15"/>
        <v>0</v>
      </c>
      <c r="AD19" s="253">
        <f t="shared" si="16"/>
        <v>0</v>
      </c>
      <c r="AE19" s="395"/>
      <c r="AH19" s="395"/>
      <c r="AI19" s="395"/>
      <c r="AJ19" s="395"/>
      <c r="AK19" s="395"/>
      <c r="AL19" s="395"/>
      <c r="AM19" s="395"/>
      <c r="AN19" s="395"/>
      <c r="AO19" s="395"/>
    </row>
    <row r="20" spans="1:41" hidden="1" x14ac:dyDescent="0.2">
      <c r="A20" s="250" t="s">
        <v>653</v>
      </c>
      <c r="B20" s="251"/>
      <c r="C20" s="252" t="s">
        <v>164</v>
      </c>
      <c r="D20" s="252" t="s">
        <v>164</v>
      </c>
      <c r="E20" s="252" t="s">
        <v>164</v>
      </c>
      <c r="F20" s="252" t="s">
        <v>164</v>
      </c>
      <c r="G20" s="252" t="s">
        <v>164</v>
      </c>
      <c r="H20" s="252" t="s">
        <v>164</v>
      </c>
      <c r="I20" s="252" t="s">
        <v>164</v>
      </c>
      <c r="J20" s="252" t="s">
        <v>164</v>
      </c>
      <c r="K20" s="252"/>
      <c r="L20" s="252"/>
      <c r="M20" s="252"/>
      <c r="N20" s="252"/>
      <c r="O20" s="252"/>
      <c r="P20" s="253">
        <f t="shared" si="17"/>
        <v>0</v>
      </c>
      <c r="Q20" s="253">
        <f t="shared" si="4"/>
        <v>0</v>
      </c>
      <c r="R20" s="253">
        <f t="shared" si="5"/>
        <v>0</v>
      </c>
      <c r="S20" s="253">
        <f t="shared" si="6"/>
        <v>0</v>
      </c>
      <c r="T20" s="253">
        <f t="shared" si="7"/>
        <v>0</v>
      </c>
      <c r="U20" s="253">
        <f t="shared" si="8"/>
        <v>0</v>
      </c>
      <c r="V20" s="253">
        <f t="shared" si="9"/>
        <v>0</v>
      </c>
      <c r="W20" s="253">
        <f t="shared" si="10"/>
        <v>0</v>
      </c>
      <c r="X20" s="253">
        <f t="shared" si="18"/>
        <v>0</v>
      </c>
      <c r="Y20" s="253">
        <f t="shared" si="11"/>
        <v>0</v>
      </c>
      <c r="Z20" s="253">
        <f t="shared" si="12"/>
        <v>0</v>
      </c>
      <c r="AA20" s="253">
        <f t="shared" si="13"/>
        <v>0</v>
      </c>
      <c r="AB20" s="253">
        <f t="shared" si="14"/>
        <v>0</v>
      </c>
      <c r="AC20" s="253">
        <f t="shared" si="15"/>
        <v>0</v>
      </c>
      <c r="AD20" s="253">
        <f t="shared" si="16"/>
        <v>0</v>
      </c>
      <c r="AE20" s="395"/>
      <c r="AH20" s="395"/>
      <c r="AI20" s="395"/>
      <c r="AJ20" s="395"/>
      <c r="AK20" s="395"/>
      <c r="AL20" s="395"/>
      <c r="AM20" s="395"/>
      <c r="AN20" s="395"/>
      <c r="AO20" s="395"/>
    </row>
    <row r="21" spans="1:41" x14ac:dyDescent="0.2">
      <c r="A21" s="255" t="s">
        <v>654</v>
      </c>
      <c r="B21" s="251"/>
      <c r="C21" s="252" t="s">
        <v>164</v>
      </c>
      <c r="D21" s="252" t="s">
        <v>164</v>
      </c>
      <c r="E21" s="252" t="s">
        <v>164</v>
      </c>
      <c r="F21" s="252" t="s">
        <v>641</v>
      </c>
      <c r="G21" s="252" t="s">
        <v>164</v>
      </c>
      <c r="H21" s="252" t="s">
        <v>164</v>
      </c>
      <c r="I21" s="252" t="s">
        <v>164</v>
      </c>
      <c r="J21" s="252" t="s">
        <v>164</v>
      </c>
      <c r="K21" s="252"/>
      <c r="L21" s="252"/>
      <c r="M21" s="252"/>
      <c r="N21" s="252"/>
      <c r="O21" s="252"/>
      <c r="P21" s="253">
        <f t="shared" si="17"/>
        <v>0</v>
      </c>
      <c r="Q21" s="253">
        <f t="shared" si="4"/>
        <v>0</v>
      </c>
      <c r="R21" s="253">
        <f t="shared" si="5"/>
        <v>0</v>
      </c>
      <c r="S21" s="253">
        <f t="shared" si="6"/>
        <v>0</v>
      </c>
      <c r="T21" s="253">
        <f t="shared" si="7"/>
        <v>0</v>
      </c>
      <c r="U21" s="253">
        <f t="shared" si="8"/>
        <v>0</v>
      </c>
      <c r="V21" s="253">
        <f t="shared" si="9"/>
        <v>0</v>
      </c>
      <c r="W21" s="253">
        <f t="shared" si="10"/>
        <v>0</v>
      </c>
      <c r="X21" s="253">
        <f t="shared" si="18"/>
        <v>0</v>
      </c>
      <c r="Y21" s="253">
        <f t="shared" si="11"/>
        <v>0</v>
      </c>
      <c r="Z21" s="253">
        <f t="shared" si="12"/>
        <v>0</v>
      </c>
      <c r="AA21" s="253">
        <f t="shared" si="13"/>
        <v>0</v>
      </c>
      <c r="AB21" s="253">
        <f t="shared" si="14"/>
        <v>0</v>
      </c>
      <c r="AC21" s="253">
        <f t="shared" si="15"/>
        <v>0</v>
      </c>
      <c r="AD21" s="253">
        <f t="shared" si="16"/>
        <v>0</v>
      </c>
      <c r="AE21" s="395"/>
      <c r="AH21" s="395"/>
      <c r="AI21" s="395"/>
      <c r="AJ21" s="395"/>
      <c r="AK21" s="395"/>
      <c r="AL21" s="395"/>
      <c r="AM21" s="395"/>
      <c r="AN21" s="395"/>
      <c r="AO21" s="395"/>
    </row>
    <row r="22" spans="1:41" x14ac:dyDescent="0.2">
      <c r="A22" s="250" t="s">
        <v>655</v>
      </c>
      <c r="B22" s="251"/>
      <c r="C22" s="252" t="s">
        <v>641</v>
      </c>
      <c r="D22" s="252" t="s">
        <v>164</v>
      </c>
      <c r="E22" s="252" t="s">
        <v>164</v>
      </c>
      <c r="F22" s="252" t="s">
        <v>164</v>
      </c>
      <c r="G22" s="252" t="s">
        <v>164</v>
      </c>
      <c r="H22" s="252" t="s">
        <v>164</v>
      </c>
      <c r="I22" s="252" t="s">
        <v>164</v>
      </c>
      <c r="J22" s="252" t="s">
        <v>164</v>
      </c>
      <c r="K22" s="252"/>
      <c r="L22" s="252"/>
      <c r="M22" s="252"/>
      <c r="N22" s="252"/>
      <c r="O22" s="252"/>
      <c r="P22" s="253">
        <f t="shared" si="17"/>
        <v>0</v>
      </c>
      <c r="Q22" s="253">
        <f t="shared" si="4"/>
        <v>0</v>
      </c>
      <c r="R22" s="253">
        <f t="shared" si="5"/>
        <v>0</v>
      </c>
      <c r="S22" s="253">
        <f t="shared" si="6"/>
        <v>0</v>
      </c>
      <c r="T22" s="253">
        <f t="shared" si="7"/>
        <v>0</v>
      </c>
      <c r="U22" s="253">
        <f t="shared" si="8"/>
        <v>0</v>
      </c>
      <c r="V22" s="253">
        <f t="shared" si="9"/>
        <v>0</v>
      </c>
      <c r="W22" s="253">
        <f t="shared" si="10"/>
        <v>0</v>
      </c>
      <c r="X22" s="253">
        <f t="shared" si="18"/>
        <v>0</v>
      </c>
      <c r="Y22" s="253">
        <f t="shared" si="11"/>
        <v>0</v>
      </c>
      <c r="Z22" s="253">
        <f t="shared" si="12"/>
        <v>0</v>
      </c>
      <c r="AA22" s="253">
        <f t="shared" si="13"/>
        <v>0</v>
      </c>
      <c r="AB22" s="253">
        <f t="shared" si="14"/>
        <v>0</v>
      </c>
      <c r="AC22" s="253">
        <f t="shared" si="15"/>
        <v>0</v>
      </c>
      <c r="AD22" s="253">
        <f t="shared" si="16"/>
        <v>0</v>
      </c>
      <c r="AE22" s="395"/>
      <c r="AH22" s="395"/>
      <c r="AI22" s="395"/>
      <c r="AJ22" s="395"/>
      <c r="AK22" s="395"/>
      <c r="AL22" s="395"/>
      <c r="AM22" s="395"/>
      <c r="AN22" s="395"/>
      <c r="AO22" s="395"/>
    </row>
    <row r="23" spans="1:41" x14ac:dyDescent="0.2">
      <c r="A23" s="250" t="s">
        <v>656</v>
      </c>
      <c r="B23" s="251"/>
      <c r="C23" s="252" t="s">
        <v>641</v>
      </c>
      <c r="D23" s="252" t="s">
        <v>164</v>
      </c>
      <c r="E23" s="252" t="s">
        <v>164</v>
      </c>
      <c r="F23" s="252" t="s">
        <v>164</v>
      </c>
      <c r="G23" s="252" t="s">
        <v>164</v>
      </c>
      <c r="H23" s="252" t="s">
        <v>164</v>
      </c>
      <c r="I23" s="252" t="s">
        <v>164</v>
      </c>
      <c r="J23" s="252" t="s">
        <v>164</v>
      </c>
      <c r="K23" s="252"/>
      <c r="L23" s="252"/>
      <c r="M23" s="252"/>
      <c r="N23" s="252"/>
      <c r="O23" s="252"/>
      <c r="P23" s="253">
        <f t="shared" si="17"/>
        <v>0</v>
      </c>
      <c r="Q23" s="253">
        <f t="shared" si="4"/>
        <v>0</v>
      </c>
      <c r="R23" s="253">
        <f t="shared" si="5"/>
        <v>0</v>
      </c>
      <c r="S23" s="253">
        <f t="shared" si="6"/>
        <v>0</v>
      </c>
      <c r="T23" s="253">
        <f t="shared" si="7"/>
        <v>0</v>
      </c>
      <c r="U23" s="253">
        <f t="shared" si="8"/>
        <v>0</v>
      </c>
      <c r="V23" s="253">
        <f t="shared" si="9"/>
        <v>0</v>
      </c>
      <c r="W23" s="253">
        <f t="shared" si="10"/>
        <v>0</v>
      </c>
      <c r="X23" s="253">
        <f t="shared" si="18"/>
        <v>0</v>
      </c>
      <c r="Y23" s="253">
        <f t="shared" si="11"/>
        <v>0</v>
      </c>
      <c r="Z23" s="253">
        <f t="shared" si="12"/>
        <v>0</v>
      </c>
      <c r="AA23" s="253">
        <f t="shared" si="13"/>
        <v>0</v>
      </c>
      <c r="AB23" s="253">
        <f t="shared" si="14"/>
        <v>0</v>
      </c>
      <c r="AC23" s="253">
        <f t="shared" si="15"/>
        <v>0</v>
      </c>
      <c r="AD23" s="253">
        <f t="shared" si="16"/>
        <v>0</v>
      </c>
      <c r="AE23" s="395"/>
      <c r="AH23" s="395"/>
      <c r="AI23" s="395"/>
      <c r="AJ23" s="395"/>
      <c r="AK23" s="395"/>
      <c r="AL23" s="395"/>
      <c r="AM23" s="395"/>
      <c r="AN23" s="395"/>
      <c r="AO23" s="395"/>
    </row>
    <row r="24" spans="1:41" x14ac:dyDescent="0.2">
      <c r="A24" s="255" t="s">
        <v>657</v>
      </c>
      <c r="B24" s="251"/>
      <c r="C24" s="252" t="s">
        <v>164</v>
      </c>
      <c r="D24" s="252" t="s">
        <v>164</v>
      </c>
      <c r="E24" s="252" t="s">
        <v>164</v>
      </c>
      <c r="F24" s="252" t="s">
        <v>641</v>
      </c>
      <c r="G24" s="252" t="s">
        <v>164</v>
      </c>
      <c r="H24" s="252" t="s">
        <v>164</v>
      </c>
      <c r="I24" s="252" t="s">
        <v>164</v>
      </c>
      <c r="J24" s="252" t="s">
        <v>164</v>
      </c>
      <c r="K24" s="252"/>
      <c r="L24" s="252"/>
      <c r="M24" s="252"/>
      <c r="N24" s="252"/>
      <c r="O24" s="252"/>
      <c r="P24" s="253">
        <f t="shared" si="17"/>
        <v>0</v>
      </c>
      <c r="Q24" s="253">
        <f t="shared" si="4"/>
        <v>0</v>
      </c>
      <c r="R24" s="253">
        <f t="shared" si="5"/>
        <v>0</v>
      </c>
      <c r="S24" s="253">
        <f t="shared" si="6"/>
        <v>0</v>
      </c>
      <c r="T24" s="253">
        <f t="shared" si="7"/>
        <v>0</v>
      </c>
      <c r="U24" s="253">
        <f t="shared" si="8"/>
        <v>0</v>
      </c>
      <c r="V24" s="253">
        <f t="shared" si="9"/>
        <v>0</v>
      </c>
      <c r="W24" s="253">
        <f t="shared" si="10"/>
        <v>0</v>
      </c>
      <c r="X24" s="253">
        <f t="shared" si="18"/>
        <v>0</v>
      </c>
      <c r="Y24" s="253">
        <f t="shared" si="11"/>
        <v>0</v>
      </c>
      <c r="Z24" s="253">
        <f t="shared" si="12"/>
        <v>0</v>
      </c>
      <c r="AA24" s="253">
        <f t="shared" si="13"/>
        <v>0</v>
      </c>
      <c r="AB24" s="253">
        <f t="shared" si="14"/>
        <v>0</v>
      </c>
      <c r="AC24" s="253">
        <f t="shared" si="15"/>
        <v>0</v>
      </c>
      <c r="AD24" s="253">
        <f t="shared" si="16"/>
        <v>0</v>
      </c>
      <c r="AE24" s="395"/>
      <c r="AH24" s="395"/>
      <c r="AI24" s="395"/>
      <c r="AJ24" s="395"/>
      <c r="AK24" s="395"/>
      <c r="AL24" s="395"/>
      <c r="AM24" s="395"/>
      <c r="AN24" s="395"/>
      <c r="AO24" s="395"/>
    </row>
    <row r="25" spans="1:41" x14ac:dyDescent="0.2">
      <c r="A25" s="250" t="s">
        <v>658</v>
      </c>
      <c r="B25" s="251"/>
      <c r="C25" s="252" t="s">
        <v>641</v>
      </c>
      <c r="D25" s="252" t="s">
        <v>164</v>
      </c>
      <c r="E25" s="252" t="s">
        <v>164</v>
      </c>
      <c r="F25" s="252" t="s">
        <v>641</v>
      </c>
      <c r="G25" s="252" t="s">
        <v>164</v>
      </c>
      <c r="H25" s="252" t="s">
        <v>164</v>
      </c>
      <c r="I25" s="252" t="s">
        <v>164</v>
      </c>
      <c r="J25" s="252" t="s">
        <v>164</v>
      </c>
      <c r="K25" s="252"/>
      <c r="L25" s="252"/>
      <c r="M25" s="252"/>
      <c r="N25" s="252"/>
      <c r="O25" s="252"/>
      <c r="P25" s="253">
        <f t="shared" si="17"/>
        <v>0</v>
      </c>
      <c r="Q25" s="253">
        <f t="shared" si="4"/>
        <v>0</v>
      </c>
      <c r="R25" s="253">
        <f t="shared" si="5"/>
        <v>0</v>
      </c>
      <c r="S25" s="253">
        <f t="shared" si="6"/>
        <v>0</v>
      </c>
      <c r="T25" s="253">
        <f t="shared" si="7"/>
        <v>0</v>
      </c>
      <c r="U25" s="253">
        <f t="shared" si="8"/>
        <v>0</v>
      </c>
      <c r="V25" s="253">
        <f t="shared" si="9"/>
        <v>0</v>
      </c>
      <c r="W25" s="253">
        <f t="shared" si="10"/>
        <v>0</v>
      </c>
      <c r="X25" s="253">
        <f t="shared" si="18"/>
        <v>0</v>
      </c>
      <c r="Y25" s="253">
        <f t="shared" si="11"/>
        <v>0</v>
      </c>
      <c r="Z25" s="253">
        <f t="shared" si="12"/>
        <v>0</v>
      </c>
      <c r="AA25" s="253">
        <f t="shared" si="13"/>
        <v>0</v>
      </c>
      <c r="AB25" s="253">
        <f t="shared" si="14"/>
        <v>0</v>
      </c>
      <c r="AC25" s="253">
        <f t="shared" si="15"/>
        <v>0</v>
      </c>
      <c r="AD25" s="253">
        <f t="shared" si="16"/>
        <v>0</v>
      </c>
      <c r="AE25" s="395"/>
      <c r="AH25" s="395"/>
      <c r="AI25" s="395"/>
      <c r="AJ25" s="395"/>
      <c r="AK25" s="395"/>
      <c r="AL25" s="395"/>
      <c r="AM25" s="395"/>
      <c r="AN25" s="395"/>
      <c r="AO25" s="395"/>
    </row>
    <row r="26" spans="1:41" x14ac:dyDescent="0.2">
      <c r="A26" s="250" t="s">
        <v>659</v>
      </c>
      <c r="B26" s="251"/>
      <c r="C26" s="252" t="s">
        <v>641</v>
      </c>
      <c r="D26" s="252" t="s">
        <v>164</v>
      </c>
      <c r="E26" s="252" t="s">
        <v>164</v>
      </c>
      <c r="F26" s="252" t="s">
        <v>641</v>
      </c>
      <c r="G26" s="252" t="s">
        <v>164</v>
      </c>
      <c r="H26" s="252" t="s">
        <v>164</v>
      </c>
      <c r="I26" s="252" t="s">
        <v>164</v>
      </c>
      <c r="J26" s="252" t="s">
        <v>164</v>
      </c>
      <c r="K26" s="252"/>
      <c r="L26" s="252"/>
      <c r="M26" s="252"/>
      <c r="N26" s="252"/>
      <c r="O26" s="252"/>
      <c r="P26" s="253">
        <f t="shared" si="17"/>
        <v>0</v>
      </c>
      <c r="Q26" s="253">
        <f t="shared" si="4"/>
        <v>0</v>
      </c>
      <c r="R26" s="253">
        <f t="shared" si="5"/>
        <v>0</v>
      </c>
      <c r="S26" s="253">
        <f t="shared" si="6"/>
        <v>0</v>
      </c>
      <c r="T26" s="253">
        <f t="shared" si="7"/>
        <v>0</v>
      </c>
      <c r="U26" s="253">
        <f t="shared" si="8"/>
        <v>0</v>
      </c>
      <c r="V26" s="253">
        <f t="shared" si="9"/>
        <v>0</v>
      </c>
      <c r="W26" s="253">
        <f t="shared" si="10"/>
        <v>0</v>
      </c>
      <c r="X26" s="253">
        <f t="shared" si="18"/>
        <v>0</v>
      </c>
      <c r="Y26" s="253">
        <f t="shared" si="11"/>
        <v>0</v>
      </c>
      <c r="Z26" s="253">
        <f t="shared" si="12"/>
        <v>0</v>
      </c>
      <c r="AA26" s="253">
        <f t="shared" si="13"/>
        <v>0</v>
      </c>
      <c r="AB26" s="253">
        <f t="shared" si="14"/>
        <v>0</v>
      </c>
      <c r="AC26" s="253">
        <f t="shared" si="15"/>
        <v>0</v>
      </c>
      <c r="AD26" s="253">
        <f t="shared" si="16"/>
        <v>0</v>
      </c>
      <c r="AE26" s="395"/>
      <c r="AH26" s="395"/>
      <c r="AI26" s="395"/>
      <c r="AJ26" s="395"/>
      <c r="AK26" s="395"/>
      <c r="AL26" s="395"/>
      <c r="AM26" s="395"/>
      <c r="AN26" s="395"/>
      <c r="AO26" s="395"/>
    </row>
    <row r="27" spans="1:41" ht="13.5" customHeight="1" x14ac:dyDescent="0.2">
      <c r="A27" s="255" t="s">
        <v>660</v>
      </c>
      <c r="B27" s="251"/>
      <c r="C27" s="252" t="s">
        <v>164</v>
      </c>
      <c r="D27" s="252" t="s">
        <v>164</v>
      </c>
      <c r="E27" s="252" t="s">
        <v>164</v>
      </c>
      <c r="F27" s="252" t="s">
        <v>641</v>
      </c>
      <c r="G27" s="252" t="s">
        <v>164</v>
      </c>
      <c r="H27" s="252" t="s">
        <v>164</v>
      </c>
      <c r="I27" s="252" t="s">
        <v>164</v>
      </c>
      <c r="J27" s="252" t="s">
        <v>164</v>
      </c>
      <c r="K27" s="252"/>
      <c r="L27" s="252"/>
      <c r="M27" s="252"/>
      <c r="N27" s="252"/>
      <c r="O27" s="252"/>
      <c r="P27" s="253">
        <f t="shared" si="17"/>
        <v>0</v>
      </c>
      <c r="Q27" s="253">
        <f t="shared" si="4"/>
        <v>0</v>
      </c>
      <c r="R27" s="253">
        <f t="shared" si="5"/>
        <v>0</v>
      </c>
      <c r="S27" s="253">
        <f t="shared" si="6"/>
        <v>0</v>
      </c>
      <c r="T27" s="253">
        <f t="shared" si="7"/>
        <v>0</v>
      </c>
      <c r="U27" s="253">
        <f t="shared" si="8"/>
        <v>0</v>
      </c>
      <c r="V27" s="253">
        <f t="shared" si="9"/>
        <v>0</v>
      </c>
      <c r="W27" s="253">
        <f t="shared" si="10"/>
        <v>0</v>
      </c>
      <c r="X27" s="253">
        <f t="shared" si="18"/>
        <v>0</v>
      </c>
      <c r="Y27" s="253">
        <f t="shared" si="11"/>
        <v>0</v>
      </c>
      <c r="Z27" s="253">
        <f t="shared" si="12"/>
        <v>0</v>
      </c>
      <c r="AA27" s="253">
        <f t="shared" si="13"/>
        <v>0</v>
      </c>
      <c r="AB27" s="253">
        <f t="shared" si="14"/>
        <v>0</v>
      </c>
      <c r="AC27" s="253">
        <f t="shared" si="15"/>
        <v>0</v>
      </c>
      <c r="AD27" s="253">
        <f t="shared" si="16"/>
        <v>0</v>
      </c>
      <c r="AE27" s="395"/>
      <c r="AH27" s="395"/>
      <c r="AI27" s="395"/>
      <c r="AJ27" s="395"/>
      <c r="AK27" s="395"/>
      <c r="AL27" s="395"/>
      <c r="AM27" s="395"/>
      <c r="AN27" s="395"/>
      <c r="AO27" s="395"/>
    </row>
    <row r="28" spans="1:41" ht="13.5" customHeight="1" x14ac:dyDescent="0.2">
      <c r="A28" s="255" t="s">
        <v>661</v>
      </c>
      <c r="B28" s="251"/>
      <c r="C28" s="252" t="s">
        <v>641</v>
      </c>
      <c r="D28" s="252" t="s">
        <v>164</v>
      </c>
      <c r="E28" s="252" t="s">
        <v>164</v>
      </c>
      <c r="F28" s="252" t="s">
        <v>641</v>
      </c>
      <c r="G28" s="252" t="s">
        <v>164</v>
      </c>
      <c r="H28" s="252" t="s">
        <v>641</v>
      </c>
      <c r="I28" s="252" t="s">
        <v>164</v>
      </c>
      <c r="J28" s="252" t="s">
        <v>164</v>
      </c>
      <c r="K28" s="252"/>
      <c r="L28" s="252"/>
      <c r="M28" s="252"/>
      <c r="N28" s="252"/>
      <c r="O28" s="252"/>
      <c r="P28" s="253">
        <f t="shared" si="17"/>
        <v>0</v>
      </c>
      <c r="Q28" s="253">
        <f t="shared" si="4"/>
        <v>0</v>
      </c>
      <c r="R28" s="253">
        <f t="shared" si="5"/>
        <v>0</v>
      </c>
      <c r="S28" s="253">
        <f t="shared" si="6"/>
        <v>0</v>
      </c>
      <c r="T28" s="253">
        <f t="shared" si="7"/>
        <v>0</v>
      </c>
      <c r="U28" s="253">
        <f t="shared" si="8"/>
        <v>0</v>
      </c>
      <c r="V28" s="253">
        <f t="shared" si="9"/>
        <v>0</v>
      </c>
      <c r="W28" s="253">
        <f t="shared" si="10"/>
        <v>0</v>
      </c>
      <c r="X28" s="253">
        <f t="shared" si="18"/>
        <v>0</v>
      </c>
      <c r="Y28" s="253">
        <f t="shared" si="11"/>
        <v>0</v>
      </c>
      <c r="Z28" s="253">
        <f t="shared" si="12"/>
        <v>0</v>
      </c>
      <c r="AA28" s="253">
        <f t="shared" si="13"/>
        <v>0</v>
      </c>
      <c r="AB28" s="253">
        <f t="shared" si="14"/>
        <v>0</v>
      </c>
      <c r="AC28" s="253">
        <f t="shared" si="15"/>
        <v>0</v>
      </c>
      <c r="AD28" s="253">
        <f t="shared" si="16"/>
        <v>0</v>
      </c>
      <c r="AE28" s="395"/>
      <c r="AH28" s="395"/>
      <c r="AI28" s="395"/>
      <c r="AJ28" s="395"/>
      <c r="AK28" s="395"/>
      <c r="AL28" s="395"/>
      <c r="AM28" s="395"/>
      <c r="AN28" s="395"/>
      <c r="AO28" s="395"/>
    </row>
    <row r="29" spans="1:41" ht="13.5" customHeight="1" x14ac:dyDescent="0.2">
      <c r="A29" s="250" t="s">
        <v>662</v>
      </c>
      <c r="B29" s="251"/>
      <c r="C29" s="252" t="s">
        <v>641</v>
      </c>
      <c r="D29" s="252" t="s">
        <v>164</v>
      </c>
      <c r="E29" s="252" t="s">
        <v>164</v>
      </c>
      <c r="F29" s="252" t="s">
        <v>641</v>
      </c>
      <c r="G29" s="252" t="s">
        <v>164</v>
      </c>
      <c r="H29" s="252" t="s">
        <v>641</v>
      </c>
      <c r="I29" s="252" t="s">
        <v>164</v>
      </c>
      <c r="J29" s="252" t="s">
        <v>164</v>
      </c>
      <c r="K29" s="252"/>
      <c r="L29" s="252"/>
      <c r="M29" s="252"/>
      <c r="N29" s="252"/>
      <c r="O29" s="252"/>
      <c r="P29" s="253">
        <f t="shared" si="17"/>
        <v>0</v>
      </c>
      <c r="Q29" s="253">
        <f t="shared" si="4"/>
        <v>0</v>
      </c>
      <c r="R29" s="253">
        <f t="shared" si="5"/>
        <v>0</v>
      </c>
      <c r="S29" s="253">
        <f t="shared" si="6"/>
        <v>0</v>
      </c>
      <c r="T29" s="253">
        <f t="shared" si="7"/>
        <v>0</v>
      </c>
      <c r="U29" s="253">
        <f t="shared" si="8"/>
        <v>0</v>
      </c>
      <c r="V29" s="253">
        <f t="shared" si="9"/>
        <v>0</v>
      </c>
      <c r="W29" s="253">
        <f t="shared" si="10"/>
        <v>0</v>
      </c>
      <c r="X29" s="253">
        <f t="shared" si="18"/>
        <v>0</v>
      </c>
      <c r="Y29" s="253">
        <f t="shared" si="11"/>
        <v>0</v>
      </c>
      <c r="Z29" s="253">
        <f t="shared" si="12"/>
        <v>0</v>
      </c>
      <c r="AA29" s="253">
        <f t="shared" si="13"/>
        <v>0</v>
      </c>
      <c r="AB29" s="253">
        <f t="shared" si="14"/>
        <v>0</v>
      </c>
      <c r="AC29" s="253">
        <f t="shared" si="15"/>
        <v>0</v>
      </c>
      <c r="AD29" s="253">
        <f t="shared" si="16"/>
        <v>0</v>
      </c>
      <c r="AE29" s="395"/>
      <c r="AH29" s="395"/>
      <c r="AI29" s="395"/>
      <c r="AJ29" s="395"/>
      <c r="AK29" s="395"/>
      <c r="AL29" s="395"/>
      <c r="AM29" s="395"/>
      <c r="AN29" s="395"/>
      <c r="AO29" s="395"/>
    </row>
    <row r="30" spans="1:41" ht="13.5" customHeight="1" x14ac:dyDescent="0.2">
      <c r="A30" s="250" t="s">
        <v>663</v>
      </c>
      <c r="B30" s="251"/>
      <c r="C30" s="252" t="s">
        <v>164</v>
      </c>
      <c r="D30" s="252" t="s">
        <v>164</v>
      </c>
      <c r="E30" s="252" t="s">
        <v>164</v>
      </c>
      <c r="F30" s="252" t="s">
        <v>641</v>
      </c>
      <c r="G30" s="252" t="s">
        <v>164</v>
      </c>
      <c r="H30" s="252" t="s">
        <v>164</v>
      </c>
      <c r="I30" s="252" t="s">
        <v>164</v>
      </c>
      <c r="J30" s="252" t="s">
        <v>164</v>
      </c>
      <c r="K30" s="252"/>
      <c r="L30" s="252"/>
      <c r="M30" s="252"/>
      <c r="N30" s="252"/>
      <c r="O30" s="252"/>
      <c r="P30" s="253">
        <f t="shared" si="17"/>
        <v>0</v>
      </c>
      <c r="Q30" s="253">
        <f t="shared" si="4"/>
        <v>0</v>
      </c>
      <c r="R30" s="253">
        <f t="shared" si="5"/>
        <v>0</v>
      </c>
      <c r="S30" s="253">
        <f t="shared" si="6"/>
        <v>0</v>
      </c>
      <c r="T30" s="253">
        <f t="shared" si="7"/>
        <v>0</v>
      </c>
      <c r="U30" s="253">
        <f t="shared" si="8"/>
        <v>0</v>
      </c>
      <c r="V30" s="253">
        <f t="shared" si="9"/>
        <v>0</v>
      </c>
      <c r="W30" s="253">
        <f t="shared" si="10"/>
        <v>0</v>
      </c>
      <c r="X30" s="253">
        <f t="shared" si="18"/>
        <v>0</v>
      </c>
      <c r="Y30" s="253">
        <f t="shared" si="11"/>
        <v>0</v>
      </c>
      <c r="Z30" s="253">
        <f t="shared" si="12"/>
        <v>0</v>
      </c>
      <c r="AA30" s="253">
        <f t="shared" si="13"/>
        <v>0</v>
      </c>
      <c r="AB30" s="253">
        <f t="shared" si="14"/>
        <v>0</v>
      </c>
      <c r="AC30" s="253">
        <f t="shared" si="15"/>
        <v>0</v>
      </c>
      <c r="AD30" s="253">
        <f t="shared" si="16"/>
        <v>0</v>
      </c>
      <c r="AE30" s="395"/>
      <c r="AH30" s="395"/>
      <c r="AI30" s="395"/>
      <c r="AJ30" s="395"/>
      <c r="AK30" s="395"/>
      <c r="AL30" s="395"/>
      <c r="AM30" s="395"/>
      <c r="AN30" s="395"/>
      <c r="AO30" s="395"/>
    </row>
    <row r="31" spans="1:41" x14ac:dyDescent="0.2">
      <c r="A31" s="250" t="s">
        <v>664</v>
      </c>
      <c r="B31" s="251"/>
      <c r="C31" s="252" t="s">
        <v>164</v>
      </c>
      <c r="D31" s="252" t="s">
        <v>164</v>
      </c>
      <c r="E31" s="252" t="s">
        <v>164</v>
      </c>
      <c r="F31" s="252" t="s">
        <v>641</v>
      </c>
      <c r="G31" s="252" t="s">
        <v>164</v>
      </c>
      <c r="H31" s="252" t="s">
        <v>164</v>
      </c>
      <c r="I31" s="252" t="s">
        <v>164</v>
      </c>
      <c r="J31" s="252" t="s">
        <v>164</v>
      </c>
      <c r="K31" s="252"/>
      <c r="L31" s="252"/>
      <c r="M31" s="252"/>
      <c r="N31" s="252"/>
      <c r="O31" s="252"/>
      <c r="P31" s="253">
        <f t="shared" si="17"/>
        <v>0</v>
      </c>
      <c r="Q31" s="253">
        <f t="shared" si="4"/>
        <v>0</v>
      </c>
      <c r="R31" s="253">
        <f t="shared" si="5"/>
        <v>0</v>
      </c>
      <c r="S31" s="253">
        <f t="shared" si="6"/>
        <v>0</v>
      </c>
      <c r="T31" s="253">
        <f t="shared" si="7"/>
        <v>0</v>
      </c>
      <c r="U31" s="253">
        <f t="shared" si="8"/>
        <v>0</v>
      </c>
      <c r="V31" s="253">
        <f t="shared" si="9"/>
        <v>0</v>
      </c>
      <c r="W31" s="253">
        <f t="shared" si="10"/>
        <v>0</v>
      </c>
      <c r="X31" s="253">
        <f t="shared" si="18"/>
        <v>0</v>
      </c>
      <c r="Y31" s="253">
        <f t="shared" si="11"/>
        <v>0</v>
      </c>
      <c r="Z31" s="253">
        <f t="shared" si="12"/>
        <v>0</v>
      </c>
      <c r="AA31" s="253">
        <f t="shared" si="13"/>
        <v>0</v>
      </c>
      <c r="AB31" s="253">
        <f t="shared" si="14"/>
        <v>0</v>
      </c>
      <c r="AC31" s="253">
        <f t="shared" si="15"/>
        <v>0</v>
      </c>
      <c r="AD31" s="253">
        <f t="shared" si="16"/>
        <v>0</v>
      </c>
      <c r="AE31" s="395"/>
      <c r="AH31" s="395"/>
      <c r="AI31" s="395"/>
      <c r="AJ31" s="395"/>
      <c r="AK31" s="395"/>
      <c r="AL31" s="395"/>
      <c r="AM31" s="395"/>
      <c r="AN31" s="395"/>
      <c r="AO31" s="395"/>
    </row>
    <row r="32" spans="1:41" x14ac:dyDescent="0.2">
      <c r="A32" s="250" t="s">
        <v>665</v>
      </c>
      <c r="B32" s="251"/>
      <c r="C32" s="252" t="s">
        <v>641</v>
      </c>
      <c r="D32" s="252" t="s">
        <v>164</v>
      </c>
      <c r="E32" s="252" t="s">
        <v>164</v>
      </c>
      <c r="F32" s="252" t="s">
        <v>641</v>
      </c>
      <c r="G32" s="252" t="s">
        <v>164</v>
      </c>
      <c r="H32" s="252" t="s">
        <v>164</v>
      </c>
      <c r="I32" s="252" t="s">
        <v>164</v>
      </c>
      <c r="J32" s="252" t="s">
        <v>164</v>
      </c>
      <c r="K32" s="252"/>
      <c r="L32" s="252"/>
      <c r="M32" s="252"/>
      <c r="N32" s="252"/>
      <c r="O32" s="252"/>
      <c r="P32" s="253">
        <f t="shared" si="17"/>
        <v>0</v>
      </c>
      <c r="Q32" s="253">
        <f t="shared" si="4"/>
        <v>0</v>
      </c>
      <c r="R32" s="253">
        <f t="shared" si="5"/>
        <v>0</v>
      </c>
      <c r="S32" s="253">
        <f t="shared" si="6"/>
        <v>0</v>
      </c>
      <c r="T32" s="253">
        <f t="shared" si="7"/>
        <v>0</v>
      </c>
      <c r="U32" s="253">
        <f t="shared" si="8"/>
        <v>0</v>
      </c>
      <c r="V32" s="253">
        <f t="shared" si="9"/>
        <v>0</v>
      </c>
      <c r="W32" s="253">
        <f t="shared" si="10"/>
        <v>0</v>
      </c>
      <c r="X32" s="253">
        <f t="shared" si="18"/>
        <v>0</v>
      </c>
      <c r="Y32" s="253">
        <f t="shared" si="11"/>
        <v>0</v>
      </c>
      <c r="Z32" s="253">
        <f t="shared" si="12"/>
        <v>0</v>
      </c>
      <c r="AA32" s="253">
        <f t="shared" si="13"/>
        <v>0</v>
      </c>
      <c r="AB32" s="253">
        <f t="shared" si="14"/>
        <v>0</v>
      </c>
      <c r="AC32" s="253">
        <f t="shared" si="15"/>
        <v>0</v>
      </c>
      <c r="AD32" s="253">
        <f t="shared" si="16"/>
        <v>0</v>
      </c>
      <c r="AE32" s="395"/>
      <c r="AH32" s="395"/>
      <c r="AI32" s="395"/>
      <c r="AJ32" s="395"/>
      <c r="AK32" s="395"/>
      <c r="AL32" s="395"/>
      <c r="AM32" s="395"/>
      <c r="AN32" s="395"/>
      <c r="AO32" s="395"/>
    </row>
    <row r="33" spans="1:41" x14ac:dyDescent="0.2">
      <c r="A33" s="255" t="s">
        <v>666</v>
      </c>
      <c r="B33" s="251"/>
      <c r="C33" s="252" t="s">
        <v>641</v>
      </c>
      <c r="D33" s="252" t="s">
        <v>164</v>
      </c>
      <c r="E33" s="252" t="s">
        <v>164</v>
      </c>
      <c r="F33" s="252" t="s">
        <v>641</v>
      </c>
      <c r="G33" s="252" t="s">
        <v>164</v>
      </c>
      <c r="H33" s="252" t="s">
        <v>164</v>
      </c>
      <c r="I33" s="252" t="s">
        <v>164</v>
      </c>
      <c r="J33" s="252" t="s">
        <v>164</v>
      </c>
      <c r="K33" s="252"/>
      <c r="L33" s="252"/>
      <c r="M33" s="252"/>
      <c r="N33" s="252"/>
      <c r="O33" s="252"/>
      <c r="P33" s="253">
        <f t="shared" si="17"/>
        <v>0</v>
      </c>
      <c r="Q33" s="253">
        <f t="shared" si="4"/>
        <v>0</v>
      </c>
      <c r="R33" s="253">
        <f t="shared" si="5"/>
        <v>0</v>
      </c>
      <c r="S33" s="253">
        <f t="shared" si="6"/>
        <v>0</v>
      </c>
      <c r="T33" s="253">
        <f t="shared" si="7"/>
        <v>0</v>
      </c>
      <c r="U33" s="253">
        <f t="shared" si="8"/>
        <v>0</v>
      </c>
      <c r="V33" s="253">
        <f t="shared" si="9"/>
        <v>0</v>
      </c>
      <c r="W33" s="253">
        <f t="shared" si="10"/>
        <v>0</v>
      </c>
      <c r="X33" s="253">
        <f t="shared" si="18"/>
        <v>0</v>
      </c>
      <c r="Y33" s="253">
        <f t="shared" si="11"/>
        <v>0</v>
      </c>
      <c r="Z33" s="253">
        <f t="shared" si="12"/>
        <v>0</v>
      </c>
      <c r="AA33" s="253">
        <f t="shared" si="13"/>
        <v>0</v>
      </c>
      <c r="AB33" s="253">
        <f t="shared" si="14"/>
        <v>0</v>
      </c>
      <c r="AC33" s="253">
        <f t="shared" si="15"/>
        <v>0</v>
      </c>
      <c r="AD33" s="253">
        <f t="shared" si="16"/>
        <v>0</v>
      </c>
      <c r="AE33" s="395"/>
      <c r="AH33" s="395"/>
      <c r="AI33" s="395"/>
      <c r="AJ33" s="395"/>
      <c r="AK33" s="395"/>
      <c r="AL33" s="395"/>
      <c r="AM33" s="395"/>
      <c r="AN33" s="395"/>
      <c r="AO33" s="395"/>
    </row>
    <row r="34" spans="1:41" x14ac:dyDescent="0.2">
      <c r="A34" s="255" t="s">
        <v>667</v>
      </c>
      <c r="B34" s="251"/>
      <c r="C34" s="252" t="s">
        <v>641</v>
      </c>
      <c r="D34" s="252" t="s">
        <v>164</v>
      </c>
      <c r="E34" s="252" t="s">
        <v>164</v>
      </c>
      <c r="F34" s="252" t="s">
        <v>641</v>
      </c>
      <c r="G34" s="252" t="s">
        <v>164</v>
      </c>
      <c r="H34" s="252" t="s">
        <v>641</v>
      </c>
      <c r="I34" s="252" t="s">
        <v>164</v>
      </c>
      <c r="J34" s="252" t="s">
        <v>164</v>
      </c>
      <c r="K34" s="252"/>
      <c r="L34" s="252"/>
      <c r="M34" s="252"/>
      <c r="N34" s="252"/>
      <c r="O34" s="252"/>
      <c r="P34" s="253">
        <f t="shared" si="17"/>
        <v>0</v>
      </c>
      <c r="Q34" s="253">
        <f t="shared" si="4"/>
        <v>0</v>
      </c>
      <c r="R34" s="253">
        <f t="shared" si="5"/>
        <v>0</v>
      </c>
      <c r="S34" s="253">
        <f t="shared" si="6"/>
        <v>0</v>
      </c>
      <c r="T34" s="253">
        <f t="shared" si="7"/>
        <v>0</v>
      </c>
      <c r="U34" s="253">
        <f t="shared" si="8"/>
        <v>0</v>
      </c>
      <c r="V34" s="253">
        <f t="shared" si="9"/>
        <v>0</v>
      </c>
      <c r="W34" s="253">
        <f t="shared" si="10"/>
        <v>0</v>
      </c>
      <c r="X34" s="253">
        <f t="shared" si="18"/>
        <v>0</v>
      </c>
      <c r="Y34" s="253">
        <f t="shared" si="11"/>
        <v>0</v>
      </c>
      <c r="Z34" s="253">
        <f t="shared" si="12"/>
        <v>0</v>
      </c>
      <c r="AA34" s="253">
        <f t="shared" si="13"/>
        <v>0</v>
      </c>
      <c r="AB34" s="253">
        <f t="shared" si="14"/>
        <v>0</v>
      </c>
      <c r="AC34" s="253">
        <f t="shared" si="15"/>
        <v>0</v>
      </c>
      <c r="AD34" s="253">
        <f t="shared" si="16"/>
        <v>0</v>
      </c>
      <c r="AE34" s="395"/>
      <c r="AH34" s="395"/>
      <c r="AI34" s="395"/>
      <c r="AJ34" s="395"/>
      <c r="AK34" s="395"/>
      <c r="AL34" s="395"/>
      <c r="AM34" s="395"/>
      <c r="AN34" s="395"/>
      <c r="AO34" s="395"/>
    </row>
    <row r="35" spans="1:41" x14ac:dyDescent="0.2">
      <c r="A35" s="250" t="s">
        <v>668</v>
      </c>
      <c r="B35" s="251"/>
      <c r="C35" s="252" t="s">
        <v>164</v>
      </c>
      <c r="D35" s="252" t="s">
        <v>164</v>
      </c>
      <c r="E35" s="252" t="s">
        <v>164</v>
      </c>
      <c r="F35" s="252" t="s">
        <v>641</v>
      </c>
      <c r="G35" s="252" t="s">
        <v>164</v>
      </c>
      <c r="H35" s="252" t="s">
        <v>164</v>
      </c>
      <c r="I35" s="252" t="s">
        <v>164</v>
      </c>
      <c r="J35" s="252" t="s">
        <v>164</v>
      </c>
      <c r="K35" s="252"/>
      <c r="L35" s="252"/>
      <c r="M35" s="252"/>
      <c r="N35" s="252"/>
      <c r="O35" s="252"/>
      <c r="P35" s="253">
        <f t="shared" si="17"/>
        <v>0</v>
      </c>
      <c r="Q35" s="253">
        <f t="shared" si="4"/>
        <v>0</v>
      </c>
      <c r="R35" s="253">
        <f t="shared" si="5"/>
        <v>0</v>
      </c>
      <c r="S35" s="253">
        <f t="shared" si="6"/>
        <v>0</v>
      </c>
      <c r="T35" s="253">
        <f t="shared" si="7"/>
        <v>0</v>
      </c>
      <c r="U35" s="253">
        <f t="shared" si="8"/>
        <v>0</v>
      </c>
      <c r="V35" s="253">
        <f t="shared" si="9"/>
        <v>0</v>
      </c>
      <c r="W35" s="253">
        <f t="shared" si="10"/>
        <v>0</v>
      </c>
      <c r="X35" s="253">
        <f t="shared" si="18"/>
        <v>0</v>
      </c>
      <c r="Y35" s="253">
        <f t="shared" si="11"/>
        <v>0</v>
      </c>
      <c r="Z35" s="253">
        <f t="shared" si="12"/>
        <v>0</v>
      </c>
      <c r="AA35" s="253">
        <f t="shared" si="13"/>
        <v>0</v>
      </c>
      <c r="AB35" s="253">
        <f t="shared" si="14"/>
        <v>0</v>
      </c>
      <c r="AC35" s="253">
        <f t="shared" si="15"/>
        <v>0</v>
      </c>
      <c r="AD35" s="253">
        <f t="shared" si="16"/>
        <v>0</v>
      </c>
      <c r="AE35" s="395"/>
      <c r="AH35" s="395"/>
      <c r="AI35" s="395"/>
      <c r="AJ35" s="395"/>
      <c r="AK35" s="395"/>
      <c r="AL35" s="395"/>
      <c r="AM35" s="395"/>
      <c r="AN35" s="395"/>
      <c r="AO35" s="395"/>
    </row>
    <row r="36" spans="1:41" x14ac:dyDescent="0.2">
      <c r="A36" s="250" t="s">
        <v>669</v>
      </c>
      <c r="B36" s="251"/>
      <c r="C36" s="252" t="s">
        <v>641</v>
      </c>
      <c r="D36" s="252" t="s">
        <v>164</v>
      </c>
      <c r="E36" s="252" t="s">
        <v>164</v>
      </c>
      <c r="F36" s="252" t="s">
        <v>164</v>
      </c>
      <c r="G36" s="252" t="s">
        <v>164</v>
      </c>
      <c r="H36" s="252" t="s">
        <v>164</v>
      </c>
      <c r="I36" s="252" t="s">
        <v>164</v>
      </c>
      <c r="J36" s="252" t="s">
        <v>164</v>
      </c>
      <c r="K36" s="252"/>
      <c r="L36" s="252"/>
      <c r="M36" s="252"/>
      <c r="N36" s="252"/>
      <c r="O36" s="252"/>
      <c r="P36" s="253">
        <f t="shared" si="17"/>
        <v>0</v>
      </c>
      <c r="Q36" s="253">
        <f t="shared" si="4"/>
        <v>0</v>
      </c>
      <c r="R36" s="253">
        <f t="shared" si="5"/>
        <v>0</v>
      </c>
      <c r="S36" s="253">
        <f t="shared" si="6"/>
        <v>0</v>
      </c>
      <c r="T36" s="253">
        <f t="shared" si="7"/>
        <v>0</v>
      </c>
      <c r="U36" s="253">
        <f t="shared" si="8"/>
        <v>0</v>
      </c>
      <c r="V36" s="253">
        <f t="shared" si="9"/>
        <v>0</v>
      </c>
      <c r="W36" s="253">
        <f t="shared" si="10"/>
        <v>0</v>
      </c>
      <c r="X36" s="253">
        <f t="shared" si="18"/>
        <v>0</v>
      </c>
      <c r="Y36" s="253">
        <f t="shared" si="11"/>
        <v>0</v>
      </c>
      <c r="Z36" s="253">
        <f t="shared" si="12"/>
        <v>0</v>
      </c>
      <c r="AA36" s="253">
        <f t="shared" si="13"/>
        <v>0</v>
      </c>
      <c r="AB36" s="253">
        <f t="shared" si="14"/>
        <v>0</v>
      </c>
      <c r="AC36" s="253">
        <f t="shared" si="15"/>
        <v>0</v>
      </c>
      <c r="AD36" s="253">
        <f t="shared" si="16"/>
        <v>0</v>
      </c>
      <c r="AE36" s="395"/>
      <c r="AH36" s="395"/>
      <c r="AI36" s="395"/>
      <c r="AJ36" s="395"/>
      <c r="AK36" s="395"/>
      <c r="AL36" s="395"/>
      <c r="AM36" s="395"/>
      <c r="AN36" s="395"/>
      <c r="AO36" s="395"/>
    </row>
    <row r="37" spans="1:41" x14ac:dyDescent="0.2">
      <c r="A37" s="250" t="s">
        <v>670</v>
      </c>
      <c r="B37" s="251"/>
      <c r="C37" s="252" t="s">
        <v>641</v>
      </c>
      <c r="D37" s="252" t="s">
        <v>164</v>
      </c>
      <c r="E37" s="252" t="s">
        <v>164</v>
      </c>
      <c r="F37" s="252" t="s">
        <v>164</v>
      </c>
      <c r="G37" s="252" t="s">
        <v>164</v>
      </c>
      <c r="H37" s="252" t="s">
        <v>641</v>
      </c>
      <c r="I37" s="252" t="s">
        <v>164</v>
      </c>
      <c r="J37" s="252" t="s">
        <v>164</v>
      </c>
      <c r="K37" s="252"/>
      <c r="L37" s="252"/>
      <c r="M37" s="252"/>
      <c r="N37" s="252"/>
      <c r="O37" s="252"/>
      <c r="P37" s="253">
        <f t="shared" si="17"/>
        <v>0</v>
      </c>
      <c r="Q37" s="253">
        <f t="shared" si="4"/>
        <v>0</v>
      </c>
      <c r="R37" s="253">
        <f t="shared" si="5"/>
        <v>0</v>
      </c>
      <c r="S37" s="253">
        <f t="shared" si="6"/>
        <v>0</v>
      </c>
      <c r="T37" s="253">
        <f t="shared" si="7"/>
        <v>0</v>
      </c>
      <c r="U37" s="253">
        <f t="shared" si="8"/>
        <v>0</v>
      </c>
      <c r="V37" s="253">
        <f t="shared" si="9"/>
        <v>0</v>
      </c>
      <c r="W37" s="253">
        <f t="shared" si="10"/>
        <v>0</v>
      </c>
      <c r="X37" s="253">
        <f t="shared" si="18"/>
        <v>0</v>
      </c>
      <c r="Y37" s="253">
        <f t="shared" si="11"/>
        <v>0</v>
      </c>
      <c r="Z37" s="253">
        <f t="shared" si="12"/>
        <v>0</v>
      </c>
      <c r="AA37" s="253">
        <f t="shared" si="13"/>
        <v>0</v>
      </c>
      <c r="AB37" s="253">
        <f t="shared" si="14"/>
        <v>0</v>
      </c>
      <c r="AC37" s="253">
        <f t="shared" si="15"/>
        <v>0</v>
      </c>
      <c r="AD37" s="253">
        <f t="shared" si="16"/>
        <v>0</v>
      </c>
      <c r="AE37" s="395"/>
      <c r="AH37" s="395"/>
      <c r="AI37" s="395"/>
      <c r="AJ37" s="395"/>
      <c r="AK37" s="395"/>
      <c r="AL37" s="395"/>
      <c r="AM37" s="395"/>
      <c r="AN37" s="395"/>
      <c r="AO37" s="395"/>
    </row>
    <row r="38" spans="1:41" x14ac:dyDescent="0.2">
      <c r="A38" s="255" t="s">
        <v>671</v>
      </c>
      <c r="B38" s="251"/>
      <c r="C38" s="252" t="s">
        <v>164</v>
      </c>
      <c r="D38" s="252" t="s">
        <v>164</v>
      </c>
      <c r="E38" s="252" t="s">
        <v>164</v>
      </c>
      <c r="F38" s="252" t="s">
        <v>641</v>
      </c>
      <c r="G38" s="252" t="s">
        <v>164</v>
      </c>
      <c r="H38" s="252" t="s">
        <v>164</v>
      </c>
      <c r="I38" s="252" t="s">
        <v>164</v>
      </c>
      <c r="J38" s="252" t="s">
        <v>164</v>
      </c>
      <c r="K38" s="252"/>
      <c r="L38" s="252"/>
      <c r="M38" s="252"/>
      <c r="N38" s="252"/>
      <c r="O38" s="252"/>
      <c r="P38" s="253">
        <f t="shared" si="17"/>
        <v>0</v>
      </c>
      <c r="Q38" s="253">
        <f t="shared" si="4"/>
        <v>0</v>
      </c>
      <c r="R38" s="253">
        <f t="shared" si="5"/>
        <v>0</v>
      </c>
      <c r="S38" s="253">
        <f t="shared" si="6"/>
        <v>0</v>
      </c>
      <c r="T38" s="253">
        <f t="shared" si="7"/>
        <v>0</v>
      </c>
      <c r="U38" s="253">
        <f t="shared" si="8"/>
        <v>0</v>
      </c>
      <c r="V38" s="253">
        <f t="shared" si="9"/>
        <v>0</v>
      </c>
      <c r="W38" s="253">
        <f t="shared" si="10"/>
        <v>0</v>
      </c>
      <c r="X38" s="253">
        <f t="shared" si="18"/>
        <v>0</v>
      </c>
      <c r="Y38" s="253">
        <f t="shared" si="11"/>
        <v>0</v>
      </c>
      <c r="Z38" s="253">
        <f t="shared" si="12"/>
        <v>0</v>
      </c>
      <c r="AA38" s="253">
        <f t="shared" si="13"/>
        <v>0</v>
      </c>
      <c r="AB38" s="253">
        <f t="shared" si="14"/>
        <v>0</v>
      </c>
      <c r="AC38" s="253">
        <f t="shared" si="15"/>
        <v>0</v>
      </c>
      <c r="AD38" s="253">
        <f t="shared" si="16"/>
        <v>0</v>
      </c>
      <c r="AE38" s="395"/>
      <c r="AH38" s="395"/>
      <c r="AI38" s="395"/>
      <c r="AJ38" s="395"/>
      <c r="AK38" s="395"/>
      <c r="AL38" s="395"/>
      <c r="AM38" s="395"/>
      <c r="AN38" s="395"/>
      <c r="AO38" s="395"/>
    </row>
    <row r="39" spans="1:41" x14ac:dyDescent="0.2">
      <c r="A39" s="250" t="s">
        <v>672</v>
      </c>
      <c r="B39" s="251"/>
      <c r="C39" s="252" t="s">
        <v>641</v>
      </c>
      <c r="D39" s="252" t="s">
        <v>164</v>
      </c>
      <c r="E39" s="252" t="s">
        <v>164</v>
      </c>
      <c r="F39" s="252" t="s">
        <v>641</v>
      </c>
      <c r="G39" s="252" t="s">
        <v>164</v>
      </c>
      <c r="H39" s="252" t="s">
        <v>641</v>
      </c>
      <c r="I39" s="252" t="s">
        <v>164</v>
      </c>
      <c r="J39" s="252" t="s">
        <v>164</v>
      </c>
      <c r="K39" s="252"/>
      <c r="L39" s="252"/>
      <c r="M39" s="252"/>
      <c r="N39" s="252"/>
      <c r="O39" s="252"/>
      <c r="P39" s="253">
        <f t="shared" si="17"/>
        <v>0</v>
      </c>
      <c r="Q39" s="253">
        <f t="shared" si="4"/>
        <v>0</v>
      </c>
      <c r="R39" s="253">
        <f t="shared" si="5"/>
        <v>0</v>
      </c>
      <c r="S39" s="253">
        <f t="shared" si="6"/>
        <v>0</v>
      </c>
      <c r="T39" s="253">
        <f t="shared" si="7"/>
        <v>0</v>
      </c>
      <c r="U39" s="253">
        <f t="shared" si="8"/>
        <v>0</v>
      </c>
      <c r="V39" s="253">
        <f t="shared" si="9"/>
        <v>0</v>
      </c>
      <c r="W39" s="253">
        <f t="shared" si="10"/>
        <v>0</v>
      </c>
      <c r="X39" s="253">
        <f t="shared" si="18"/>
        <v>0</v>
      </c>
      <c r="Y39" s="253">
        <f t="shared" si="11"/>
        <v>0</v>
      </c>
      <c r="Z39" s="253">
        <f t="shared" si="12"/>
        <v>0</v>
      </c>
      <c r="AA39" s="253">
        <f t="shared" si="13"/>
        <v>0</v>
      </c>
      <c r="AB39" s="253">
        <f t="shared" si="14"/>
        <v>0</v>
      </c>
      <c r="AC39" s="253">
        <f t="shared" si="15"/>
        <v>0</v>
      </c>
      <c r="AD39" s="253">
        <f t="shared" si="16"/>
        <v>0</v>
      </c>
      <c r="AE39" s="395"/>
      <c r="AH39" s="395"/>
      <c r="AI39" s="395"/>
      <c r="AJ39" s="395"/>
      <c r="AK39" s="395"/>
      <c r="AL39" s="395"/>
      <c r="AM39" s="395"/>
      <c r="AN39" s="395"/>
      <c r="AO39" s="395"/>
    </row>
    <row r="40" spans="1:41" x14ac:dyDescent="0.2">
      <c r="A40" s="250" t="s">
        <v>673</v>
      </c>
      <c r="B40" s="251"/>
      <c r="C40" s="252" t="s">
        <v>641</v>
      </c>
      <c r="D40" s="252" t="s">
        <v>164</v>
      </c>
      <c r="E40" s="252" t="s">
        <v>164</v>
      </c>
      <c r="F40" s="252" t="s">
        <v>641</v>
      </c>
      <c r="G40" s="252" t="s">
        <v>164</v>
      </c>
      <c r="H40" s="252" t="s">
        <v>641</v>
      </c>
      <c r="I40" s="252" t="s">
        <v>164</v>
      </c>
      <c r="J40" s="252" t="s">
        <v>164</v>
      </c>
      <c r="K40" s="252"/>
      <c r="L40" s="252"/>
      <c r="M40" s="252"/>
      <c r="N40" s="252"/>
      <c r="O40" s="252"/>
      <c r="P40" s="253">
        <f t="shared" si="17"/>
        <v>0</v>
      </c>
      <c r="Q40" s="253">
        <f t="shared" si="4"/>
        <v>0</v>
      </c>
      <c r="R40" s="253">
        <f t="shared" si="5"/>
        <v>0</v>
      </c>
      <c r="S40" s="253">
        <f t="shared" si="6"/>
        <v>0</v>
      </c>
      <c r="T40" s="253">
        <f t="shared" si="7"/>
        <v>0</v>
      </c>
      <c r="U40" s="253">
        <f t="shared" si="8"/>
        <v>0</v>
      </c>
      <c r="V40" s="253">
        <f t="shared" si="9"/>
        <v>0</v>
      </c>
      <c r="W40" s="253">
        <f t="shared" si="10"/>
        <v>0</v>
      </c>
      <c r="X40" s="253">
        <f t="shared" si="18"/>
        <v>0</v>
      </c>
      <c r="Y40" s="253">
        <f t="shared" si="11"/>
        <v>0</v>
      </c>
      <c r="Z40" s="253">
        <f t="shared" si="12"/>
        <v>0</v>
      </c>
      <c r="AA40" s="253">
        <f t="shared" si="13"/>
        <v>0</v>
      </c>
      <c r="AB40" s="253">
        <f t="shared" si="14"/>
        <v>0</v>
      </c>
      <c r="AC40" s="253">
        <f t="shared" si="15"/>
        <v>0</v>
      </c>
      <c r="AD40" s="253">
        <f t="shared" si="16"/>
        <v>0</v>
      </c>
      <c r="AE40" s="395"/>
      <c r="AH40" s="395"/>
      <c r="AI40" s="395"/>
      <c r="AJ40" s="395"/>
      <c r="AK40" s="395"/>
      <c r="AL40" s="395"/>
      <c r="AM40" s="395"/>
      <c r="AN40" s="395"/>
      <c r="AO40" s="395"/>
    </row>
    <row r="41" spans="1:41" x14ac:dyDescent="0.2">
      <c r="A41" s="250" t="s">
        <v>674</v>
      </c>
      <c r="B41" s="251"/>
      <c r="C41" s="252" t="s">
        <v>641</v>
      </c>
      <c r="D41" s="252" t="s">
        <v>641</v>
      </c>
      <c r="E41" s="252" t="s">
        <v>164</v>
      </c>
      <c r="F41" s="252" t="s">
        <v>641</v>
      </c>
      <c r="G41" s="252" t="s">
        <v>164</v>
      </c>
      <c r="H41" s="252" t="s">
        <v>641</v>
      </c>
      <c r="I41" s="252" t="s">
        <v>164</v>
      </c>
      <c r="J41" s="252" t="s">
        <v>164</v>
      </c>
      <c r="K41" s="252"/>
      <c r="L41" s="252"/>
      <c r="M41" s="252"/>
      <c r="N41" s="252"/>
      <c r="O41" s="252"/>
      <c r="P41" s="253">
        <f t="shared" si="17"/>
        <v>0</v>
      </c>
      <c r="Q41" s="253">
        <f t="shared" si="4"/>
        <v>0</v>
      </c>
      <c r="R41" s="253">
        <f t="shared" si="5"/>
        <v>0</v>
      </c>
      <c r="S41" s="253">
        <f t="shared" si="6"/>
        <v>0</v>
      </c>
      <c r="T41" s="253">
        <f t="shared" si="7"/>
        <v>0</v>
      </c>
      <c r="U41" s="253">
        <f t="shared" si="8"/>
        <v>0</v>
      </c>
      <c r="V41" s="253">
        <f t="shared" si="9"/>
        <v>0</v>
      </c>
      <c r="W41" s="253">
        <f t="shared" si="10"/>
        <v>0</v>
      </c>
      <c r="X41" s="253">
        <f t="shared" si="18"/>
        <v>0</v>
      </c>
      <c r="Y41" s="253">
        <f t="shared" si="11"/>
        <v>0</v>
      </c>
      <c r="Z41" s="253">
        <f t="shared" si="12"/>
        <v>0</v>
      </c>
      <c r="AA41" s="253">
        <f t="shared" si="13"/>
        <v>0</v>
      </c>
      <c r="AB41" s="253">
        <f t="shared" si="14"/>
        <v>0</v>
      </c>
      <c r="AC41" s="253">
        <f t="shared" si="15"/>
        <v>0</v>
      </c>
      <c r="AD41" s="253">
        <f t="shared" si="16"/>
        <v>0</v>
      </c>
      <c r="AE41" s="395"/>
      <c r="AH41" s="395"/>
      <c r="AI41" s="395"/>
      <c r="AJ41" s="395"/>
      <c r="AK41" s="395"/>
      <c r="AL41" s="395"/>
      <c r="AM41" s="395"/>
      <c r="AN41" s="395"/>
      <c r="AO41" s="395"/>
    </row>
    <row r="42" spans="1:41" x14ac:dyDescent="0.2">
      <c r="A42" s="250" t="s">
        <v>675</v>
      </c>
      <c r="B42" s="251"/>
      <c r="C42" s="252" t="s">
        <v>641</v>
      </c>
      <c r="D42" s="252" t="s">
        <v>164</v>
      </c>
      <c r="E42" s="252" t="s">
        <v>164</v>
      </c>
      <c r="F42" s="252" t="s">
        <v>641</v>
      </c>
      <c r="G42" s="252" t="s">
        <v>164</v>
      </c>
      <c r="H42" s="252" t="s">
        <v>164</v>
      </c>
      <c r="I42" s="252" t="s">
        <v>164</v>
      </c>
      <c r="J42" s="252" t="s">
        <v>164</v>
      </c>
      <c r="K42" s="252"/>
      <c r="L42" s="252"/>
      <c r="M42" s="252"/>
      <c r="N42" s="252"/>
      <c r="O42" s="252"/>
      <c r="P42" s="253">
        <f t="shared" si="17"/>
        <v>0</v>
      </c>
      <c r="Q42" s="253">
        <f t="shared" si="4"/>
        <v>0</v>
      </c>
      <c r="R42" s="253">
        <f t="shared" si="5"/>
        <v>0</v>
      </c>
      <c r="S42" s="253">
        <f t="shared" si="6"/>
        <v>0</v>
      </c>
      <c r="T42" s="253">
        <f t="shared" si="7"/>
        <v>0</v>
      </c>
      <c r="U42" s="253">
        <f t="shared" si="8"/>
        <v>0</v>
      </c>
      <c r="V42" s="253">
        <f t="shared" si="9"/>
        <v>0</v>
      </c>
      <c r="W42" s="253">
        <f t="shared" si="10"/>
        <v>0</v>
      </c>
      <c r="X42" s="253">
        <f t="shared" si="18"/>
        <v>0</v>
      </c>
      <c r="Y42" s="253">
        <f t="shared" si="11"/>
        <v>0</v>
      </c>
      <c r="Z42" s="253">
        <f t="shared" si="12"/>
        <v>0</v>
      </c>
      <c r="AA42" s="253">
        <f t="shared" si="13"/>
        <v>0</v>
      </c>
      <c r="AB42" s="253">
        <f t="shared" si="14"/>
        <v>0</v>
      </c>
      <c r="AC42" s="253">
        <f t="shared" si="15"/>
        <v>0</v>
      </c>
      <c r="AD42" s="253">
        <f t="shared" si="16"/>
        <v>0</v>
      </c>
      <c r="AE42" s="395"/>
      <c r="AH42" s="395"/>
      <c r="AI42" s="395"/>
      <c r="AJ42" s="395"/>
      <c r="AK42" s="395"/>
      <c r="AL42" s="395"/>
      <c r="AM42" s="395"/>
      <c r="AN42" s="395"/>
      <c r="AO42" s="395"/>
    </row>
    <row r="43" spans="1:41" x14ac:dyDescent="0.2">
      <c r="A43" s="250" t="s">
        <v>676</v>
      </c>
      <c r="B43" s="251"/>
      <c r="C43" s="252" t="s">
        <v>641</v>
      </c>
      <c r="D43" s="252" t="s">
        <v>164</v>
      </c>
      <c r="E43" s="252" t="s">
        <v>164</v>
      </c>
      <c r="F43" s="252" t="s">
        <v>164</v>
      </c>
      <c r="G43" s="252" t="s">
        <v>164</v>
      </c>
      <c r="H43" s="252" t="s">
        <v>164</v>
      </c>
      <c r="I43" s="252" t="s">
        <v>164</v>
      </c>
      <c r="J43" s="252" t="s">
        <v>164</v>
      </c>
      <c r="K43" s="252"/>
      <c r="L43" s="252"/>
      <c r="M43" s="252"/>
      <c r="N43" s="252"/>
      <c r="O43" s="252"/>
      <c r="P43" s="253">
        <f t="shared" si="17"/>
        <v>0</v>
      </c>
      <c r="Q43" s="253">
        <f t="shared" si="4"/>
        <v>0</v>
      </c>
      <c r="R43" s="253">
        <f t="shared" si="5"/>
        <v>0</v>
      </c>
      <c r="S43" s="253">
        <f t="shared" si="6"/>
        <v>0</v>
      </c>
      <c r="T43" s="253">
        <f t="shared" si="7"/>
        <v>0</v>
      </c>
      <c r="U43" s="253">
        <f t="shared" si="8"/>
        <v>0</v>
      </c>
      <c r="V43" s="253">
        <f t="shared" si="9"/>
        <v>0</v>
      </c>
      <c r="W43" s="253">
        <f t="shared" si="10"/>
        <v>0</v>
      </c>
      <c r="X43" s="253">
        <f t="shared" si="18"/>
        <v>0</v>
      </c>
      <c r="Y43" s="253">
        <f t="shared" si="11"/>
        <v>0</v>
      </c>
      <c r="Z43" s="253">
        <f t="shared" si="12"/>
        <v>0</v>
      </c>
      <c r="AA43" s="253">
        <f t="shared" si="13"/>
        <v>0</v>
      </c>
      <c r="AB43" s="253">
        <f t="shared" si="14"/>
        <v>0</v>
      </c>
      <c r="AC43" s="253">
        <f t="shared" si="15"/>
        <v>0</v>
      </c>
      <c r="AD43" s="253">
        <f t="shared" si="16"/>
        <v>0</v>
      </c>
      <c r="AE43" s="395"/>
      <c r="AH43" s="395"/>
      <c r="AI43" s="395"/>
      <c r="AJ43" s="395"/>
      <c r="AK43" s="395"/>
      <c r="AL43" s="395"/>
      <c r="AM43" s="395"/>
      <c r="AN43" s="395"/>
      <c r="AO43" s="395"/>
    </row>
    <row r="44" spans="1:41" x14ac:dyDescent="0.2">
      <c r="A44" s="255" t="s">
        <v>677</v>
      </c>
      <c r="B44" s="251"/>
      <c r="C44" s="252" t="s">
        <v>164</v>
      </c>
      <c r="D44" s="252" t="s">
        <v>164</v>
      </c>
      <c r="E44" s="252" t="s">
        <v>164</v>
      </c>
      <c r="F44" s="252" t="s">
        <v>641</v>
      </c>
      <c r="G44" s="252" t="s">
        <v>164</v>
      </c>
      <c r="H44" s="252" t="s">
        <v>164</v>
      </c>
      <c r="I44" s="252" t="s">
        <v>164</v>
      </c>
      <c r="J44" s="252" t="s">
        <v>164</v>
      </c>
      <c r="K44" s="252"/>
      <c r="L44" s="252"/>
      <c r="M44" s="252"/>
      <c r="N44" s="252"/>
      <c r="O44" s="252"/>
      <c r="P44" s="253">
        <f t="shared" si="17"/>
        <v>0</v>
      </c>
      <c r="Q44" s="253">
        <f t="shared" si="4"/>
        <v>0</v>
      </c>
      <c r="R44" s="253">
        <f t="shared" si="5"/>
        <v>0</v>
      </c>
      <c r="S44" s="253">
        <f t="shared" si="6"/>
        <v>0</v>
      </c>
      <c r="T44" s="253">
        <f t="shared" si="7"/>
        <v>0</v>
      </c>
      <c r="U44" s="253">
        <f t="shared" si="8"/>
        <v>0</v>
      </c>
      <c r="V44" s="253">
        <f t="shared" si="9"/>
        <v>0</v>
      </c>
      <c r="W44" s="253">
        <f t="shared" si="10"/>
        <v>0</v>
      </c>
      <c r="X44" s="253">
        <f t="shared" si="18"/>
        <v>0</v>
      </c>
      <c r="Y44" s="253">
        <f t="shared" si="11"/>
        <v>0</v>
      </c>
      <c r="Z44" s="253">
        <f t="shared" si="12"/>
        <v>0</v>
      </c>
      <c r="AA44" s="253">
        <f t="shared" si="13"/>
        <v>0</v>
      </c>
      <c r="AB44" s="253">
        <f t="shared" si="14"/>
        <v>0</v>
      </c>
      <c r="AC44" s="253">
        <f t="shared" si="15"/>
        <v>0</v>
      </c>
      <c r="AD44" s="253">
        <f t="shared" si="16"/>
        <v>0</v>
      </c>
      <c r="AE44" s="395"/>
      <c r="AH44" s="395"/>
      <c r="AI44" s="395"/>
      <c r="AJ44" s="395"/>
      <c r="AK44" s="395"/>
      <c r="AL44" s="395"/>
      <c r="AM44" s="395"/>
      <c r="AN44" s="395"/>
      <c r="AO44" s="395"/>
    </row>
    <row r="45" spans="1:41" x14ac:dyDescent="0.2">
      <c r="A45" s="250" t="s">
        <v>678</v>
      </c>
      <c r="B45" s="251"/>
      <c r="C45" s="252" t="s">
        <v>641</v>
      </c>
      <c r="D45" s="252" t="s">
        <v>164</v>
      </c>
      <c r="E45" s="252" t="s">
        <v>164</v>
      </c>
      <c r="F45" s="252" t="s">
        <v>164</v>
      </c>
      <c r="G45" s="252" t="s">
        <v>164</v>
      </c>
      <c r="H45" s="252" t="s">
        <v>164</v>
      </c>
      <c r="I45" s="252" t="s">
        <v>164</v>
      </c>
      <c r="J45" s="252" t="s">
        <v>164</v>
      </c>
      <c r="K45" s="252"/>
      <c r="L45" s="252"/>
      <c r="M45" s="252"/>
      <c r="N45" s="252"/>
      <c r="O45" s="252"/>
      <c r="P45" s="253">
        <f t="shared" si="17"/>
        <v>0</v>
      </c>
      <c r="Q45" s="253">
        <f t="shared" si="4"/>
        <v>0</v>
      </c>
      <c r="R45" s="253">
        <f t="shared" si="5"/>
        <v>0</v>
      </c>
      <c r="S45" s="253">
        <f t="shared" si="6"/>
        <v>0</v>
      </c>
      <c r="T45" s="253">
        <f t="shared" si="7"/>
        <v>0</v>
      </c>
      <c r="U45" s="253">
        <f t="shared" si="8"/>
        <v>0</v>
      </c>
      <c r="V45" s="253">
        <f t="shared" si="9"/>
        <v>0</v>
      </c>
      <c r="W45" s="253">
        <f t="shared" si="10"/>
        <v>0</v>
      </c>
      <c r="X45" s="253">
        <f t="shared" si="18"/>
        <v>0</v>
      </c>
      <c r="Y45" s="253">
        <f t="shared" si="11"/>
        <v>0</v>
      </c>
      <c r="Z45" s="253">
        <f t="shared" si="12"/>
        <v>0</v>
      </c>
      <c r="AA45" s="253">
        <f t="shared" si="13"/>
        <v>0</v>
      </c>
      <c r="AB45" s="253">
        <f t="shared" si="14"/>
        <v>0</v>
      </c>
      <c r="AC45" s="253">
        <f t="shared" si="15"/>
        <v>0</v>
      </c>
      <c r="AD45" s="253">
        <f t="shared" si="16"/>
        <v>0</v>
      </c>
      <c r="AE45" s="395"/>
      <c r="AH45" s="395"/>
      <c r="AI45" s="395"/>
      <c r="AJ45" s="395"/>
      <c r="AK45" s="395"/>
      <c r="AL45" s="395"/>
      <c r="AM45" s="395"/>
      <c r="AN45" s="395"/>
      <c r="AO45" s="395"/>
    </row>
    <row r="46" spans="1:41" x14ac:dyDescent="0.2">
      <c r="A46" s="250" t="s">
        <v>828</v>
      </c>
      <c r="B46" s="251"/>
      <c r="C46" s="252" t="s">
        <v>164</v>
      </c>
      <c r="D46" s="252" t="s">
        <v>164</v>
      </c>
      <c r="E46" s="252" t="s">
        <v>164</v>
      </c>
      <c r="F46" s="252" t="s">
        <v>641</v>
      </c>
      <c r="G46" s="252" t="s">
        <v>164</v>
      </c>
      <c r="H46" s="252" t="s">
        <v>164</v>
      </c>
      <c r="I46" s="252" t="s">
        <v>164</v>
      </c>
      <c r="J46" s="252" t="s">
        <v>164</v>
      </c>
      <c r="K46" s="252"/>
      <c r="L46" s="252"/>
      <c r="M46" s="252"/>
      <c r="N46" s="252"/>
      <c r="O46" s="252"/>
      <c r="P46" s="253">
        <f t="shared" si="17"/>
        <v>0</v>
      </c>
      <c r="Q46" s="253">
        <f t="shared" si="4"/>
        <v>0</v>
      </c>
      <c r="R46" s="253">
        <f t="shared" si="5"/>
        <v>0</v>
      </c>
      <c r="S46" s="253">
        <f t="shared" si="6"/>
        <v>0</v>
      </c>
      <c r="T46" s="253">
        <f t="shared" si="7"/>
        <v>0</v>
      </c>
      <c r="U46" s="253">
        <f t="shared" si="8"/>
        <v>0</v>
      </c>
      <c r="V46" s="253">
        <f t="shared" si="9"/>
        <v>0</v>
      </c>
      <c r="W46" s="253">
        <f t="shared" si="10"/>
        <v>0</v>
      </c>
      <c r="X46" s="253">
        <f t="shared" si="18"/>
        <v>0</v>
      </c>
      <c r="Y46" s="253">
        <f t="shared" si="11"/>
        <v>0</v>
      </c>
      <c r="Z46" s="253">
        <f t="shared" si="12"/>
        <v>0</v>
      </c>
      <c r="AA46" s="253">
        <f t="shared" si="13"/>
        <v>0</v>
      </c>
      <c r="AB46" s="253">
        <f t="shared" si="14"/>
        <v>0</v>
      </c>
      <c r="AC46" s="253">
        <f t="shared" si="15"/>
        <v>0</v>
      </c>
      <c r="AD46" s="253">
        <f t="shared" si="16"/>
        <v>0</v>
      </c>
      <c r="AE46" s="395"/>
      <c r="AH46" s="395"/>
      <c r="AI46" s="395"/>
      <c r="AJ46" s="395"/>
      <c r="AK46" s="395"/>
      <c r="AL46" s="395"/>
      <c r="AM46" s="395"/>
      <c r="AN46" s="395"/>
      <c r="AO46" s="395"/>
    </row>
    <row r="47" spans="1:41" x14ac:dyDescent="0.2">
      <c r="A47" s="250" t="s">
        <v>679</v>
      </c>
      <c r="B47" s="251"/>
      <c r="C47" s="252" t="s">
        <v>641</v>
      </c>
      <c r="D47" s="252" t="s">
        <v>641</v>
      </c>
      <c r="E47" s="252" t="s">
        <v>164</v>
      </c>
      <c r="F47" s="252" t="s">
        <v>641</v>
      </c>
      <c r="G47" s="252" t="s">
        <v>164</v>
      </c>
      <c r="H47" s="252" t="s">
        <v>641</v>
      </c>
      <c r="I47" s="252" t="s">
        <v>164</v>
      </c>
      <c r="J47" s="252" t="s">
        <v>164</v>
      </c>
      <c r="K47" s="252"/>
      <c r="L47" s="252"/>
      <c r="M47" s="252"/>
      <c r="N47" s="252"/>
      <c r="O47" s="252"/>
      <c r="P47" s="253">
        <f t="shared" si="17"/>
        <v>0</v>
      </c>
      <c r="Q47" s="253">
        <f t="shared" si="4"/>
        <v>0</v>
      </c>
      <c r="R47" s="253">
        <f t="shared" si="5"/>
        <v>0</v>
      </c>
      <c r="S47" s="253">
        <f t="shared" si="6"/>
        <v>0</v>
      </c>
      <c r="T47" s="253">
        <f t="shared" si="7"/>
        <v>0</v>
      </c>
      <c r="U47" s="253">
        <f t="shared" si="8"/>
        <v>0</v>
      </c>
      <c r="V47" s="253">
        <f t="shared" si="9"/>
        <v>0</v>
      </c>
      <c r="W47" s="253">
        <f t="shared" si="10"/>
        <v>0</v>
      </c>
      <c r="X47" s="253">
        <f t="shared" si="18"/>
        <v>0</v>
      </c>
      <c r="Y47" s="253">
        <f t="shared" si="11"/>
        <v>0</v>
      </c>
      <c r="Z47" s="253">
        <f t="shared" si="12"/>
        <v>0</v>
      </c>
      <c r="AA47" s="253">
        <f t="shared" si="13"/>
        <v>0</v>
      </c>
      <c r="AB47" s="253">
        <f t="shared" si="14"/>
        <v>0</v>
      </c>
      <c r="AC47" s="253">
        <f t="shared" si="15"/>
        <v>0</v>
      </c>
      <c r="AD47" s="253">
        <f t="shared" si="16"/>
        <v>0</v>
      </c>
      <c r="AE47" s="395"/>
      <c r="AH47" s="395"/>
      <c r="AI47" s="395"/>
      <c r="AJ47" s="395"/>
      <c r="AK47" s="395"/>
      <c r="AL47" s="395"/>
      <c r="AM47" s="395"/>
      <c r="AN47" s="395"/>
      <c r="AO47" s="395"/>
    </row>
    <row r="48" spans="1:41" x14ac:dyDescent="0.2">
      <c r="A48" s="250" t="s">
        <v>680</v>
      </c>
      <c r="B48" s="251"/>
      <c r="C48" s="252" t="s">
        <v>164</v>
      </c>
      <c r="D48" s="252" t="s">
        <v>164</v>
      </c>
      <c r="E48" s="252" t="s">
        <v>164</v>
      </c>
      <c r="F48" s="252" t="s">
        <v>641</v>
      </c>
      <c r="G48" s="252" t="s">
        <v>164</v>
      </c>
      <c r="H48" s="252" t="s">
        <v>164</v>
      </c>
      <c r="I48" s="252" t="s">
        <v>164</v>
      </c>
      <c r="J48" s="252" t="s">
        <v>164</v>
      </c>
      <c r="K48" s="252"/>
      <c r="L48" s="252"/>
      <c r="M48" s="252"/>
      <c r="N48" s="252"/>
      <c r="O48" s="252"/>
      <c r="P48" s="253">
        <f t="shared" si="17"/>
        <v>0</v>
      </c>
      <c r="Q48" s="253">
        <f t="shared" si="4"/>
        <v>0</v>
      </c>
      <c r="R48" s="253">
        <f t="shared" si="5"/>
        <v>0</v>
      </c>
      <c r="S48" s="253">
        <f t="shared" si="6"/>
        <v>0</v>
      </c>
      <c r="T48" s="253">
        <f t="shared" si="7"/>
        <v>0</v>
      </c>
      <c r="U48" s="253">
        <f t="shared" si="8"/>
        <v>0</v>
      </c>
      <c r="V48" s="253">
        <f t="shared" si="9"/>
        <v>0</v>
      </c>
      <c r="W48" s="253">
        <f t="shared" si="10"/>
        <v>0</v>
      </c>
      <c r="X48" s="253">
        <f t="shared" si="18"/>
        <v>0</v>
      </c>
      <c r="Y48" s="253">
        <f t="shared" si="11"/>
        <v>0</v>
      </c>
      <c r="Z48" s="253">
        <f t="shared" si="12"/>
        <v>0</v>
      </c>
      <c r="AA48" s="253">
        <f t="shared" si="13"/>
        <v>0</v>
      </c>
      <c r="AB48" s="253">
        <f t="shared" si="14"/>
        <v>0</v>
      </c>
      <c r="AC48" s="253">
        <f t="shared" si="15"/>
        <v>0</v>
      </c>
      <c r="AD48" s="253">
        <f t="shared" si="16"/>
        <v>0</v>
      </c>
      <c r="AE48" s="395"/>
      <c r="AH48" s="395"/>
      <c r="AI48" s="395"/>
      <c r="AJ48" s="395"/>
      <c r="AK48" s="395"/>
      <c r="AL48" s="395"/>
      <c r="AM48" s="395"/>
      <c r="AN48" s="395"/>
      <c r="AO48" s="395"/>
    </row>
    <row r="49" spans="1:41" x14ac:dyDescent="0.2">
      <c r="A49" s="250" t="s">
        <v>681</v>
      </c>
      <c r="B49" s="251"/>
      <c r="C49" s="252" t="s">
        <v>164</v>
      </c>
      <c r="D49" s="252" t="s">
        <v>164</v>
      </c>
      <c r="E49" s="252" t="s">
        <v>164</v>
      </c>
      <c r="F49" s="252" t="s">
        <v>641</v>
      </c>
      <c r="G49" s="252" t="s">
        <v>164</v>
      </c>
      <c r="H49" s="252" t="s">
        <v>641</v>
      </c>
      <c r="I49" s="252" t="s">
        <v>164</v>
      </c>
      <c r="J49" s="252" t="s">
        <v>164</v>
      </c>
      <c r="K49" s="252"/>
      <c r="L49" s="252"/>
      <c r="M49" s="252"/>
      <c r="N49" s="252"/>
      <c r="O49" s="252"/>
      <c r="P49" s="253">
        <f t="shared" si="17"/>
        <v>0</v>
      </c>
      <c r="Q49" s="253">
        <f t="shared" si="4"/>
        <v>0</v>
      </c>
      <c r="R49" s="253">
        <f t="shared" si="5"/>
        <v>0</v>
      </c>
      <c r="S49" s="253">
        <f t="shared" si="6"/>
        <v>0</v>
      </c>
      <c r="T49" s="253">
        <f t="shared" si="7"/>
        <v>0</v>
      </c>
      <c r="U49" s="253">
        <f t="shared" si="8"/>
        <v>0</v>
      </c>
      <c r="V49" s="253">
        <f t="shared" si="9"/>
        <v>0</v>
      </c>
      <c r="W49" s="253">
        <f t="shared" si="10"/>
        <v>0</v>
      </c>
      <c r="X49" s="253">
        <f t="shared" si="18"/>
        <v>0</v>
      </c>
      <c r="Y49" s="253">
        <f t="shared" si="11"/>
        <v>0</v>
      </c>
      <c r="Z49" s="253">
        <f t="shared" si="12"/>
        <v>0</v>
      </c>
      <c r="AA49" s="253">
        <f t="shared" si="13"/>
        <v>0</v>
      </c>
      <c r="AB49" s="253">
        <f t="shared" si="14"/>
        <v>0</v>
      </c>
      <c r="AC49" s="253">
        <f t="shared" si="15"/>
        <v>0</v>
      </c>
      <c r="AD49" s="253">
        <f t="shared" si="16"/>
        <v>0</v>
      </c>
      <c r="AE49" s="395"/>
      <c r="AH49" s="395"/>
      <c r="AI49" s="395"/>
      <c r="AJ49" s="395"/>
      <c r="AK49" s="395"/>
      <c r="AL49" s="395"/>
      <c r="AM49" s="395"/>
      <c r="AN49" s="395"/>
      <c r="AO49" s="395"/>
    </row>
    <row r="50" spans="1:41" x14ac:dyDescent="0.2">
      <c r="A50" s="255" t="s">
        <v>682</v>
      </c>
      <c r="B50" s="251"/>
      <c r="C50" s="252" t="s">
        <v>641</v>
      </c>
      <c r="D50" s="252" t="s">
        <v>164</v>
      </c>
      <c r="E50" s="252" t="s">
        <v>164</v>
      </c>
      <c r="F50" s="252" t="s">
        <v>641</v>
      </c>
      <c r="G50" s="252" t="s">
        <v>164</v>
      </c>
      <c r="H50" s="252" t="s">
        <v>641</v>
      </c>
      <c r="I50" s="252" t="s">
        <v>164</v>
      </c>
      <c r="J50" s="252" t="s">
        <v>164</v>
      </c>
      <c r="K50" s="252"/>
      <c r="L50" s="252"/>
      <c r="M50" s="252"/>
      <c r="N50" s="252"/>
      <c r="O50" s="252"/>
      <c r="P50" s="253">
        <f t="shared" si="17"/>
        <v>0</v>
      </c>
      <c r="Q50" s="253">
        <f t="shared" si="4"/>
        <v>0</v>
      </c>
      <c r="R50" s="253">
        <f t="shared" si="5"/>
        <v>0</v>
      </c>
      <c r="S50" s="253">
        <f t="shared" si="6"/>
        <v>0</v>
      </c>
      <c r="T50" s="253">
        <f t="shared" si="7"/>
        <v>0</v>
      </c>
      <c r="U50" s="253">
        <f t="shared" si="8"/>
        <v>0</v>
      </c>
      <c r="V50" s="253">
        <f t="shared" si="9"/>
        <v>0</v>
      </c>
      <c r="W50" s="253">
        <f t="shared" si="10"/>
        <v>0</v>
      </c>
      <c r="X50" s="253">
        <f t="shared" si="18"/>
        <v>0</v>
      </c>
      <c r="Y50" s="253">
        <f t="shared" si="11"/>
        <v>0</v>
      </c>
      <c r="Z50" s="253">
        <f t="shared" si="12"/>
        <v>0</v>
      </c>
      <c r="AA50" s="253">
        <f t="shared" si="13"/>
        <v>0</v>
      </c>
      <c r="AB50" s="253">
        <f t="shared" si="14"/>
        <v>0</v>
      </c>
      <c r="AC50" s="253">
        <f t="shared" si="15"/>
        <v>0</v>
      </c>
      <c r="AD50" s="253">
        <f t="shared" si="16"/>
        <v>0</v>
      </c>
      <c r="AE50" s="395"/>
      <c r="AH50" s="395"/>
      <c r="AI50" s="395"/>
      <c r="AJ50" s="395"/>
      <c r="AK50" s="395"/>
      <c r="AL50" s="395"/>
      <c r="AM50" s="395"/>
      <c r="AN50" s="395"/>
      <c r="AO50" s="395"/>
    </row>
    <row r="51" spans="1:41" x14ac:dyDescent="0.2">
      <c r="A51" s="255" t="s">
        <v>683</v>
      </c>
      <c r="B51" s="251"/>
      <c r="C51" s="252" t="s">
        <v>164</v>
      </c>
      <c r="D51" s="252" t="s">
        <v>164</v>
      </c>
      <c r="E51" s="252" t="s">
        <v>164</v>
      </c>
      <c r="F51" s="252" t="s">
        <v>641</v>
      </c>
      <c r="G51" s="252" t="s">
        <v>164</v>
      </c>
      <c r="H51" s="252" t="s">
        <v>164</v>
      </c>
      <c r="I51" s="252" t="s">
        <v>164</v>
      </c>
      <c r="J51" s="252" t="s">
        <v>164</v>
      </c>
      <c r="K51" s="252"/>
      <c r="L51" s="252"/>
      <c r="M51" s="252"/>
      <c r="N51" s="252"/>
      <c r="O51" s="252"/>
      <c r="P51" s="253">
        <f t="shared" si="17"/>
        <v>0</v>
      </c>
      <c r="Q51" s="253">
        <f t="shared" si="4"/>
        <v>0</v>
      </c>
      <c r="R51" s="253">
        <f t="shared" si="5"/>
        <v>0</v>
      </c>
      <c r="S51" s="253">
        <f t="shared" si="6"/>
        <v>0</v>
      </c>
      <c r="T51" s="253">
        <f t="shared" si="7"/>
        <v>0</v>
      </c>
      <c r="U51" s="253">
        <f t="shared" si="8"/>
        <v>0</v>
      </c>
      <c r="V51" s="253">
        <f t="shared" si="9"/>
        <v>0</v>
      </c>
      <c r="W51" s="253">
        <f t="shared" si="10"/>
        <v>0</v>
      </c>
      <c r="X51" s="253">
        <f t="shared" si="18"/>
        <v>0</v>
      </c>
      <c r="Y51" s="253">
        <f t="shared" si="11"/>
        <v>0</v>
      </c>
      <c r="Z51" s="253">
        <f t="shared" si="12"/>
        <v>0</v>
      </c>
      <c r="AA51" s="253">
        <f t="shared" si="13"/>
        <v>0</v>
      </c>
      <c r="AB51" s="253">
        <f t="shared" si="14"/>
        <v>0</v>
      </c>
      <c r="AC51" s="253">
        <f t="shared" si="15"/>
        <v>0</v>
      </c>
      <c r="AD51" s="253">
        <f t="shared" si="16"/>
        <v>0</v>
      </c>
      <c r="AE51" s="395"/>
      <c r="AH51" s="395"/>
      <c r="AI51" s="395"/>
      <c r="AJ51" s="395"/>
      <c r="AK51" s="395"/>
      <c r="AL51" s="395"/>
      <c r="AM51" s="395"/>
      <c r="AN51" s="395"/>
      <c r="AO51" s="395"/>
    </row>
    <row r="52" spans="1:41" x14ac:dyDescent="0.2">
      <c r="A52" s="255" t="s">
        <v>684</v>
      </c>
      <c r="B52" s="251"/>
      <c r="C52" s="252" t="s">
        <v>641</v>
      </c>
      <c r="D52" s="252" t="s">
        <v>164</v>
      </c>
      <c r="E52" s="252" t="s">
        <v>164</v>
      </c>
      <c r="F52" s="252" t="s">
        <v>641</v>
      </c>
      <c r="G52" s="252" t="s">
        <v>164</v>
      </c>
      <c r="H52" s="252" t="s">
        <v>164</v>
      </c>
      <c r="I52" s="252" t="s">
        <v>164</v>
      </c>
      <c r="J52" s="252" t="s">
        <v>164</v>
      </c>
      <c r="K52" s="252"/>
      <c r="L52" s="252"/>
      <c r="M52" s="252"/>
      <c r="N52" s="252"/>
      <c r="O52" s="252"/>
      <c r="P52" s="253">
        <f t="shared" si="17"/>
        <v>0</v>
      </c>
      <c r="Q52" s="253">
        <f t="shared" si="4"/>
        <v>0</v>
      </c>
      <c r="R52" s="253">
        <f t="shared" si="5"/>
        <v>0</v>
      </c>
      <c r="S52" s="253">
        <f t="shared" si="6"/>
        <v>0</v>
      </c>
      <c r="T52" s="253">
        <f t="shared" si="7"/>
        <v>0</v>
      </c>
      <c r="U52" s="253">
        <f t="shared" si="8"/>
        <v>0</v>
      </c>
      <c r="V52" s="253">
        <f t="shared" si="9"/>
        <v>0</v>
      </c>
      <c r="W52" s="253">
        <f t="shared" si="10"/>
        <v>0</v>
      </c>
      <c r="X52" s="253">
        <f t="shared" si="18"/>
        <v>0</v>
      </c>
      <c r="Y52" s="253">
        <f t="shared" si="11"/>
        <v>0</v>
      </c>
      <c r="Z52" s="253">
        <f t="shared" si="12"/>
        <v>0</v>
      </c>
      <c r="AA52" s="253">
        <f t="shared" si="13"/>
        <v>0</v>
      </c>
      <c r="AB52" s="253">
        <f t="shared" si="14"/>
        <v>0</v>
      </c>
      <c r="AC52" s="253">
        <f t="shared" si="15"/>
        <v>0</v>
      </c>
      <c r="AD52" s="253">
        <f t="shared" si="16"/>
        <v>0</v>
      </c>
      <c r="AE52" s="395"/>
      <c r="AH52" s="395"/>
      <c r="AI52" s="395"/>
      <c r="AJ52" s="395"/>
      <c r="AK52" s="395"/>
      <c r="AL52" s="395"/>
      <c r="AM52" s="395"/>
      <c r="AN52" s="395"/>
      <c r="AO52" s="395"/>
    </row>
    <row r="53" spans="1:41" hidden="1" x14ac:dyDescent="0.2">
      <c r="A53" s="255" t="s">
        <v>685</v>
      </c>
      <c r="B53" s="251"/>
      <c r="C53" s="252" t="s">
        <v>164</v>
      </c>
      <c r="D53" s="252" t="s">
        <v>164</v>
      </c>
      <c r="E53" s="252" t="s">
        <v>164</v>
      </c>
      <c r="F53" s="252" t="s">
        <v>164</v>
      </c>
      <c r="G53" s="252" t="s">
        <v>164</v>
      </c>
      <c r="H53" s="252" t="s">
        <v>164</v>
      </c>
      <c r="I53" s="252" t="s">
        <v>164</v>
      </c>
      <c r="J53" s="252" t="s">
        <v>164</v>
      </c>
      <c r="K53" s="252"/>
      <c r="L53" s="252"/>
      <c r="M53" s="252"/>
      <c r="N53" s="252"/>
      <c r="O53" s="252"/>
      <c r="P53" s="253">
        <f t="shared" si="17"/>
        <v>0</v>
      </c>
      <c r="Q53" s="253">
        <f t="shared" si="4"/>
        <v>0</v>
      </c>
      <c r="R53" s="253">
        <f t="shared" si="5"/>
        <v>0</v>
      </c>
      <c r="S53" s="253">
        <f t="shared" si="6"/>
        <v>0</v>
      </c>
      <c r="T53" s="253">
        <f t="shared" si="7"/>
        <v>0</v>
      </c>
      <c r="U53" s="253">
        <f t="shared" si="8"/>
        <v>0</v>
      </c>
      <c r="V53" s="253">
        <f t="shared" si="9"/>
        <v>0</v>
      </c>
      <c r="W53" s="253">
        <f t="shared" si="10"/>
        <v>0</v>
      </c>
      <c r="X53" s="253">
        <f t="shared" si="18"/>
        <v>0</v>
      </c>
      <c r="Y53" s="253">
        <f t="shared" si="11"/>
        <v>0</v>
      </c>
      <c r="Z53" s="253">
        <f t="shared" si="12"/>
        <v>0</v>
      </c>
      <c r="AA53" s="253">
        <f t="shared" si="13"/>
        <v>0</v>
      </c>
      <c r="AB53" s="253">
        <f t="shared" si="14"/>
        <v>0</v>
      </c>
      <c r="AC53" s="253">
        <f t="shared" si="15"/>
        <v>0</v>
      </c>
      <c r="AD53" s="253">
        <f t="shared" si="16"/>
        <v>0</v>
      </c>
      <c r="AE53" s="395"/>
      <c r="AH53" s="395"/>
      <c r="AI53" s="395"/>
      <c r="AJ53" s="395"/>
      <c r="AK53" s="395"/>
      <c r="AL53" s="395"/>
      <c r="AM53" s="395"/>
      <c r="AN53" s="395"/>
      <c r="AO53" s="395"/>
    </row>
    <row r="54" spans="1:41" x14ac:dyDescent="0.2">
      <c r="A54" s="250" t="s">
        <v>686</v>
      </c>
      <c r="B54" s="251"/>
      <c r="C54" s="252" t="s">
        <v>641</v>
      </c>
      <c r="D54" s="252" t="s">
        <v>164</v>
      </c>
      <c r="E54" s="252" t="s">
        <v>164</v>
      </c>
      <c r="F54" s="252" t="s">
        <v>641</v>
      </c>
      <c r="G54" s="252" t="s">
        <v>164</v>
      </c>
      <c r="H54" s="252" t="s">
        <v>641</v>
      </c>
      <c r="I54" s="252" t="s">
        <v>164</v>
      </c>
      <c r="J54" s="252" t="s">
        <v>164</v>
      </c>
      <c r="K54" s="252"/>
      <c r="L54" s="252"/>
      <c r="M54" s="252"/>
      <c r="N54" s="252"/>
      <c r="O54" s="252"/>
      <c r="P54" s="253">
        <f t="shared" si="17"/>
        <v>0</v>
      </c>
      <c r="Q54" s="253">
        <f t="shared" si="4"/>
        <v>0</v>
      </c>
      <c r="R54" s="253">
        <f t="shared" si="5"/>
        <v>0</v>
      </c>
      <c r="S54" s="253">
        <f t="shared" si="6"/>
        <v>0</v>
      </c>
      <c r="T54" s="253">
        <f t="shared" si="7"/>
        <v>0</v>
      </c>
      <c r="U54" s="253">
        <f t="shared" si="8"/>
        <v>0</v>
      </c>
      <c r="V54" s="253">
        <f t="shared" si="9"/>
        <v>0</v>
      </c>
      <c r="W54" s="253">
        <f t="shared" si="10"/>
        <v>0</v>
      </c>
      <c r="X54" s="253">
        <f t="shared" si="18"/>
        <v>0</v>
      </c>
      <c r="Y54" s="253">
        <f t="shared" si="11"/>
        <v>0</v>
      </c>
      <c r="Z54" s="253">
        <f t="shared" si="12"/>
        <v>0</v>
      </c>
      <c r="AA54" s="253">
        <f t="shared" si="13"/>
        <v>0</v>
      </c>
      <c r="AB54" s="253">
        <f t="shared" si="14"/>
        <v>0</v>
      </c>
      <c r="AC54" s="253">
        <f t="shared" si="15"/>
        <v>0</v>
      </c>
      <c r="AD54" s="253">
        <f t="shared" si="16"/>
        <v>0</v>
      </c>
      <c r="AE54" s="395"/>
      <c r="AH54" s="395"/>
      <c r="AI54" s="395"/>
      <c r="AJ54" s="395"/>
      <c r="AK54" s="395"/>
      <c r="AL54" s="395"/>
      <c r="AM54" s="395"/>
      <c r="AN54" s="395"/>
      <c r="AO54" s="395"/>
    </row>
    <row r="55" spans="1:41" x14ac:dyDescent="0.2">
      <c r="A55" s="250" t="s">
        <v>687</v>
      </c>
      <c r="B55" s="251"/>
      <c r="C55" s="252" t="s">
        <v>641</v>
      </c>
      <c r="D55" s="252" t="s">
        <v>164</v>
      </c>
      <c r="E55" s="252" t="s">
        <v>164</v>
      </c>
      <c r="F55" s="252" t="s">
        <v>641</v>
      </c>
      <c r="G55" s="252" t="s">
        <v>164</v>
      </c>
      <c r="H55" s="252" t="s">
        <v>164</v>
      </c>
      <c r="I55" s="252" t="s">
        <v>164</v>
      </c>
      <c r="J55" s="252" t="s">
        <v>164</v>
      </c>
      <c r="K55" s="252"/>
      <c r="L55" s="252"/>
      <c r="M55" s="252"/>
      <c r="N55" s="252"/>
      <c r="O55" s="252"/>
      <c r="P55" s="253">
        <f t="shared" si="17"/>
        <v>0</v>
      </c>
      <c r="Q55" s="253">
        <f t="shared" si="4"/>
        <v>0</v>
      </c>
      <c r="R55" s="253">
        <f t="shared" si="5"/>
        <v>0</v>
      </c>
      <c r="S55" s="253">
        <f t="shared" si="6"/>
        <v>0</v>
      </c>
      <c r="T55" s="253">
        <f t="shared" si="7"/>
        <v>0</v>
      </c>
      <c r="U55" s="253">
        <f t="shared" si="8"/>
        <v>0</v>
      </c>
      <c r="V55" s="253">
        <f t="shared" si="9"/>
        <v>0</v>
      </c>
      <c r="W55" s="253">
        <f t="shared" si="10"/>
        <v>0</v>
      </c>
      <c r="X55" s="253">
        <f t="shared" si="18"/>
        <v>0</v>
      </c>
      <c r="Y55" s="253">
        <f t="shared" si="11"/>
        <v>0</v>
      </c>
      <c r="Z55" s="253">
        <f t="shared" si="12"/>
        <v>0</v>
      </c>
      <c r="AA55" s="253">
        <f t="shared" si="13"/>
        <v>0</v>
      </c>
      <c r="AB55" s="253">
        <f t="shared" si="14"/>
        <v>0</v>
      </c>
      <c r="AC55" s="253">
        <f t="shared" si="15"/>
        <v>0</v>
      </c>
      <c r="AD55" s="253">
        <f t="shared" si="16"/>
        <v>0</v>
      </c>
      <c r="AE55" s="395"/>
      <c r="AH55" s="395"/>
      <c r="AI55" s="395"/>
      <c r="AJ55" s="395"/>
      <c r="AK55" s="395"/>
      <c r="AL55" s="395"/>
      <c r="AM55" s="395"/>
      <c r="AN55" s="395"/>
      <c r="AO55" s="395"/>
    </row>
    <row r="56" spans="1:41" x14ac:dyDescent="0.2">
      <c r="A56" s="250" t="s">
        <v>688</v>
      </c>
      <c r="B56" s="251"/>
      <c r="C56" s="252" t="s">
        <v>164</v>
      </c>
      <c r="D56" s="252" t="s">
        <v>164</v>
      </c>
      <c r="E56" s="252" t="s">
        <v>164</v>
      </c>
      <c r="F56" s="252" t="s">
        <v>641</v>
      </c>
      <c r="G56" s="252" t="s">
        <v>164</v>
      </c>
      <c r="H56" s="252" t="s">
        <v>164</v>
      </c>
      <c r="I56" s="252" t="s">
        <v>164</v>
      </c>
      <c r="J56" s="252" t="s">
        <v>164</v>
      </c>
      <c r="K56" s="252"/>
      <c r="L56" s="252"/>
      <c r="M56" s="252"/>
      <c r="N56" s="252"/>
      <c r="O56" s="252"/>
      <c r="P56" s="253">
        <f t="shared" si="17"/>
        <v>0</v>
      </c>
      <c r="Q56" s="253">
        <f t="shared" si="4"/>
        <v>0</v>
      </c>
      <c r="R56" s="253">
        <f t="shared" si="5"/>
        <v>0</v>
      </c>
      <c r="S56" s="253">
        <f t="shared" si="6"/>
        <v>0</v>
      </c>
      <c r="T56" s="253">
        <f t="shared" si="7"/>
        <v>0</v>
      </c>
      <c r="U56" s="253">
        <f t="shared" si="8"/>
        <v>0</v>
      </c>
      <c r="V56" s="253">
        <f t="shared" si="9"/>
        <v>0</v>
      </c>
      <c r="W56" s="253">
        <f t="shared" si="10"/>
        <v>0</v>
      </c>
      <c r="X56" s="253">
        <f t="shared" si="18"/>
        <v>0</v>
      </c>
      <c r="Y56" s="253">
        <f t="shared" si="11"/>
        <v>0</v>
      </c>
      <c r="Z56" s="253">
        <f t="shared" si="12"/>
        <v>0</v>
      </c>
      <c r="AA56" s="253">
        <f t="shared" si="13"/>
        <v>0</v>
      </c>
      <c r="AB56" s="253">
        <f t="shared" si="14"/>
        <v>0</v>
      </c>
      <c r="AC56" s="253">
        <f t="shared" si="15"/>
        <v>0</v>
      </c>
      <c r="AD56" s="253">
        <f t="shared" si="16"/>
        <v>0</v>
      </c>
      <c r="AE56" s="395"/>
      <c r="AH56" s="395"/>
      <c r="AI56" s="395"/>
      <c r="AJ56" s="395"/>
      <c r="AK56" s="395"/>
      <c r="AL56" s="395"/>
      <c r="AM56" s="395"/>
      <c r="AN56" s="395"/>
      <c r="AO56" s="395"/>
    </row>
    <row r="57" spans="1:41" hidden="1" x14ac:dyDescent="0.2">
      <c r="A57" s="255" t="s">
        <v>829</v>
      </c>
      <c r="B57" s="251"/>
      <c r="C57" s="252" t="s">
        <v>164</v>
      </c>
      <c r="D57" s="252" t="s">
        <v>164</v>
      </c>
      <c r="E57" s="252" t="s">
        <v>164</v>
      </c>
      <c r="F57" s="252" t="s">
        <v>164</v>
      </c>
      <c r="G57" s="252" t="s">
        <v>164</v>
      </c>
      <c r="H57" s="252" t="s">
        <v>164</v>
      </c>
      <c r="I57" s="252" t="s">
        <v>164</v>
      </c>
      <c r="J57" s="252" t="s">
        <v>164</v>
      </c>
      <c r="K57" s="252"/>
      <c r="L57" s="252"/>
      <c r="M57" s="252"/>
      <c r="N57" s="252"/>
      <c r="O57" s="252"/>
      <c r="P57" s="253">
        <f t="shared" si="17"/>
        <v>0</v>
      </c>
      <c r="Q57" s="253">
        <f t="shared" si="4"/>
        <v>0</v>
      </c>
      <c r="R57" s="253">
        <f t="shared" si="5"/>
        <v>0</v>
      </c>
      <c r="S57" s="253">
        <f t="shared" si="6"/>
        <v>0</v>
      </c>
      <c r="T57" s="253">
        <f t="shared" si="7"/>
        <v>0</v>
      </c>
      <c r="U57" s="253">
        <f t="shared" si="8"/>
        <v>0</v>
      </c>
      <c r="V57" s="253">
        <f t="shared" si="9"/>
        <v>0</v>
      </c>
      <c r="W57" s="253">
        <f t="shared" si="10"/>
        <v>0</v>
      </c>
      <c r="X57" s="253">
        <f t="shared" si="18"/>
        <v>0</v>
      </c>
      <c r="Y57" s="253">
        <f t="shared" si="11"/>
        <v>0</v>
      </c>
      <c r="Z57" s="253">
        <f t="shared" si="12"/>
        <v>0</v>
      </c>
      <c r="AA57" s="253">
        <f t="shared" si="13"/>
        <v>0</v>
      </c>
      <c r="AB57" s="253">
        <f t="shared" si="14"/>
        <v>0</v>
      </c>
      <c r="AC57" s="253">
        <f t="shared" si="15"/>
        <v>0</v>
      </c>
      <c r="AD57" s="253">
        <f t="shared" si="16"/>
        <v>0</v>
      </c>
      <c r="AE57" s="395"/>
      <c r="AH57" s="395"/>
      <c r="AI57" s="395"/>
      <c r="AJ57" s="395"/>
      <c r="AK57" s="395"/>
      <c r="AL57" s="395"/>
      <c r="AM57" s="395"/>
      <c r="AN57" s="395"/>
      <c r="AO57" s="395"/>
    </row>
    <row r="58" spans="1:41" x14ac:dyDescent="0.2">
      <c r="A58" s="250" t="s">
        <v>689</v>
      </c>
      <c r="B58" s="251"/>
      <c r="C58" s="252" t="s">
        <v>641</v>
      </c>
      <c r="D58" s="252" t="s">
        <v>164</v>
      </c>
      <c r="E58" s="252" t="s">
        <v>164</v>
      </c>
      <c r="F58" s="252" t="s">
        <v>164</v>
      </c>
      <c r="G58" s="252" t="s">
        <v>164</v>
      </c>
      <c r="H58" s="252" t="s">
        <v>164</v>
      </c>
      <c r="I58" s="252" t="s">
        <v>164</v>
      </c>
      <c r="J58" s="252" t="s">
        <v>164</v>
      </c>
      <c r="K58" s="252"/>
      <c r="L58" s="252"/>
      <c r="M58" s="252"/>
      <c r="N58" s="252"/>
      <c r="O58" s="252"/>
      <c r="P58" s="253">
        <f t="shared" si="17"/>
        <v>0</v>
      </c>
      <c r="Q58" s="253">
        <f t="shared" si="4"/>
        <v>0</v>
      </c>
      <c r="R58" s="253">
        <f t="shared" si="5"/>
        <v>0</v>
      </c>
      <c r="S58" s="253">
        <f t="shared" si="6"/>
        <v>0</v>
      </c>
      <c r="T58" s="253">
        <f t="shared" si="7"/>
        <v>0</v>
      </c>
      <c r="U58" s="253">
        <f t="shared" si="8"/>
        <v>0</v>
      </c>
      <c r="V58" s="253">
        <f t="shared" si="9"/>
        <v>0</v>
      </c>
      <c r="W58" s="253">
        <f t="shared" si="10"/>
        <v>0</v>
      </c>
      <c r="X58" s="253">
        <f t="shared" si="18"/>
        <v>0</v>
      </c>
      <c r="Y58" s="253">
        <f t="shared" si="11"/>
        <v>0</v>
      </c>
      <c r="Z58" s="253">
        <f t="shared" si="12"/>
        <v>0</v>
      </c>
      <c r="AA58" s="253">
        <f t="shared" si="13"/>
        <v>0</v>
      </c>
      <c r="AB58" s="253">
        <f t="shared" si="14"/>
        <v>0</v>
      </c>
      <c r="AC58" s="253">
        <f t="shared" si="15"/>
        <v>0</v>
      </c>
      <c r="AD58" s="253">
        <f t="shared" si="16"/>
        <v>0</v>
      </c>
      <c r="AE58" s="395"/>
      <c r="AH58" s="395"/>
      <c r="AI58" s="395"/>
      <c r="AJ58" s="395"/>
      <c r="AK58" s="395"/>
      <c r="AL58" s="395"/>
      <c r="AM58" s="395"/>
      <c r="AN58" s="395"/>
      <c r="AO58" s="395"/>
    </row>
    <row r="59" spans="1:41" x14ac:dyDescent="0.2">
      <c r="A59" s="255" t="s">
        <v>690</v>
      </c>
      <c r="B59" s="251"/>
      <c r="C59" s="252" t="s">
        <v>164</v>
      </c>
      <c r="D59" s="252" t="s">
        <v>164</v>
      </c>
      <c r="E59" s="252" t="s">
        <v>164</v>
      </c>
      <c r="F59" s="252" t="s">
        <v>641</v>
      </c>
      <c r="G59" s="252" t="s">
        <v>164</v>
      </c>
      <c r="H59" s="252" t="s">
        <v>164</v>
      </c>
      <c r="I59" s="252" t="s">
        <v>164</v>
      </c>
      <c r="J59" s="252" t="s">
        <v>164</v>
      </c>
      <c r="K59" s="252"/>
      <c r="L59" s="252"/>
      <c r="M59" s="252"/>
      <c r="N59" s="252"/>
      <c r="O59" s="252"/>
      <c r="P59" s="253">
        <f t="shared" si="17"/>
        <v>0</v>
      </c>
      <c r="Q59" s="253">
        <f t="shared" si="4"/>
        <v>0</v>
      </c>
      <c r="R59" s="253">
        <f t="shared" si="5"/>
        <v>0</v>
      </c>
      <c r="S59" s="253">
        <f t="shared" si="6"/>
        <v>0</v>
      </c>
      <c r="T59" s="253">
        <f t="shared" si="7"/>
        <v>0</v>
      </c>
      <c r="U59" s="253">
        <f t="shared" si="8"/>
        <v>0</v>
      </c>
      <c r="V59" s="253">
        <f t="shared" si="9"/>
        <v>0</v>
      </c>
      <c r="W59" s="253">
        <f t="shared" si="10"/>
        <v>0</v>
      </c>
      <c r="X59" s="253">
        <f t="shared" si="18"/>
        <v>0</v>
      </c>
      <c r="Y59" s="253">
        <f t="shared" si="11"/>
        <v>0</v>
      </c>
      <c r="Z59" s="253">
        <f t="shared" si="12"/>
        <v>0</v>
      </c>
      <c r="AA59" s="253">
        <f t="shared" si="13"/>
        <v>0</v>
      </c>
      <c r="AB59" s="253">
        <f t="shared" si="14"/>
        <v>0</v>
      </c>
      <c r="AC59" s="253">
        <f t="shared" si="15"/>
        <v>0</v>
      </c>
      <c r="AD59" s="253">
        <f t="shared" si="16"/>
        <v>0</v>
      </c>
      <c r="AE59" s="395"/>
      <c r="AH59" s="395"/>
      <c r="AI59" s="395"/>
      <c r="AJ59" s="395"/>
      <c r="AK59" s="395"/>
      <c r="AL59" s="395"/>
      <c r="AM59" s="395"/>
      <c r="AN59" s="395"/>
      <c r="AO59" s="395"/>
    </row>
    <row r="60" spans="1:41" x14ac:dyDescent="0.2">
      <c r="A60" s="250" t="s">
        <v>691</v>
      </c>
      <c r="B60" s="251"/>
      <c r="C60" s="252" t="s">
        <v>164</v>
      </c>
      <c r="D60" s="252" t="s">
        <v>164</v>
      </c>
      <c r="E60" s="252" t="s">
        <v>164</v>
      </c>
      <c r="F60" s="252" t="s">
        <v>641</v>
      </c>
      <c r="G60" s="252" t="s">
        <v>164</v>
      </c>
      <c r="H60" s="252" t="s">
        <v>164</v>
      </c>
      <c r="I60" s="252" t="s">
        <v>164</v>
      </c>
      <c r="J60" s="252" t="s">
        <v>164</v>
      </c>
      <c r="K60" s="252"/>
      <c r="L60" s="252"/>
      <c r="M60" s="252"/>
      <c r="N60" s="252"/>
      <c r="O60" s="252"/>
      <c r="P60" s="253">
        <f t="shared" si="17"/>
        <v>0</v>
      </c>
      <c r="Q60" s="253">
        <f t="shared" si="4"/>
        <v>0</v>
      </c>
      <c r="R60" s="253">
        <f t="shared" si="5"/>
        <v>0</v>
      </c>
      <c r="S60" s="253">
        <f t="shared" si="6"/>
        <v>0</v>
      </c>
      <c r="T60" s="253">
        <f t="shared" si="7"/>
        <v>0</v>
      </c>
      <c r="U60" s="253">
        <f t="shared" si="8"/>
        <v>0</v>
      </c>
      <c r="V60" s="253">
        <f t="shared" si="9"/>
        <v>0</v>
      </c>
      <c r="W60" s="253">
        <f t="shared" si="10"/>
        <v>0</v>
      </c>
      <c r="X60" s="253">
        <f t="shared" si="18"/>
        <v>0</v>
      </c>
      <c r="Y60" s="253">
        <f t="shared" si="11"/>
        <v>0</v>
      </c>
      <c r="Z60" s="253">
        <f t="shared" si="12"/>
        <v>0</v>
      </c>
      <c r="AA60" s="253">
        <f t="shared" si="13"/>
        <v>0</v>
      </c>
      <c r="AB60" s="253">
        <f t="shared" si="14"/>
        <v>0</v>
      </c>
      <c r="AC60" s="253">
        <f t="shared" si="15"/>
        <v>0</v>
      </c>
      <c r="AD60" s="253">
        <f t="shared" si="16"/>
        <v>0</v>
      </c>
      <c r="AE60" s="395"/>
      <c r="AH60" s="395"/>
      <c r="AI60" s="395"/>
      <c r="AJ60" s="395"/>
      <c r="AK60" s="395"/>
      <c r="AL60" s="395"/>
      <c r="AM60" s="395"/>
      <c r="AN60" s="395"/>
      <c r="AO60" s="395"/>
    </row>
    <row r="61" spans="1:41" x14ac:dyDescent="0.2">
      <c r="A61" s="255" t="s">
        <v>692</v>
      </c>
      <c r="B61" s="251"/>
      <c r="C61" s="252" t="s">
        <v>641</v>
      </c>
      <c r="D61" s="252" t="s">
        <v>164</v>
      </c>
      <c r="E61" s="252" t="s">
        <v>164</v>
      </c>
      <c r="F61" s="252" t="s">
        <v>641</v>
      </c>
      <c r="G61" s="252" t="s">
        <v>164</v>
      </c>
      <c r="H61" s="252" t="s">
        <v>641</v>
      </c>
      <c r="I61" s="252" t="s">
        <v>164</v>
      </c>
      <c r="J61" s="252" t="s">
        <v>164</v>
      </c>
      <c r="K61" s="252"/>
      <c r="L61" s="252"/>
      <c r="M61" s="252"/>
      <c r="N61" s="252"/>
      <c r="O61" s="252"/>
      <c r="P61" s="253">
        <f t="shared" si="17"/>
        <v>0</v>
      </c>
      <c r="Q61" s="253">
        <f t="shared" si="4"/>
        <v>0</v>
      </c>
      <c r="R61" s="253">
        <f t="shared" si="5"/>
        <v>0</v>
      </c>
      <c r="S61" s="253">
        <f t="shared" si="6"/>
        <v>0</v>
      </c>
      <c r="T61" s="253">
        <f t="shared" si="7"/>
        <v>0</v>
      </c>
      <c r="U61" s="253">
        <f t="shared" si="8"/>
        <v>0</v>
      </c>
      <c r="V61" s="253">
        <f t="shared" si="9"/>
        <v>0</v>
      </c>
      <c r="W61" s="253">
        <f t="shared" si="10"/>
        <v>0</v>
      </c>
      <c r="X61" s="253">
        <f t="shared" si="18"/>
        <v>0</v>
      </c>
      <c r="Y61" s="253">
        <f t="shared" si="11"/>
        <v>0</v>
      </c>
      <c r="Z61" s="253">
        <f t="shared" si="12"/>
        <v>0</v>
      </c>
      <c r="AA61" s="253">
        <f t="shared" si="13"/>
        <v>0</v>
      </c>
      <c r="AB61" s="253">
        <f t="shared" si="14"/>
        <v>0</v>
      </c>
      <c r="AC61" s="253">
        <f t="shared" si="15"/>
        <v>0</v>
      </c>
      <c r="AD61" s="253">
        <f t="shared" si="16"/>
        <v>0</v>
      </c>
      <c r="AE61" s="395"/>
      <c r="AH61" s="395"/>
      <c r="AI61" s="395"/>
      <c r="AJ61" s="395"/>
      <c r="AK61" s="395"/>
      <c r="AL61" s="395"/>
      <c r="AM61" s="395"/>
      <c r="AN61" s="395"/>
      <c r="AO61" s="395"/>
    </row>
    <row r="62" spans="1:41" x14ac:dyDescent="0.2">
      <c r="A62" s="255" t="s">
        <v>693</v>
      </c>
      <c r="B62" s="251"/>
      <c r="C62" s="252" t="s">
        <v>641</v>
      </c>
      <c r="D62" s="252" t="s">
        <v>164</v>
      </c>
      <c r="E62" s="252" t="s">
        <v>164</v>
      </c>
      <c r="F62" s="252" t="s">
        <v>164</v>
      </c>
      <c r="G62" s="252" t="s">
        <v>164</v>
      </c>
      <c r="H62" s="252" t="s">
        <v>641</v>
      </c>
      <c r="I62" s="252" t="s">
        <v>164</v>
      </c>
      <c r="J62" s="252" t="s">
        <v>164</v>
      </c>
      <c r="K62" s="252"/>
      <c r="L62" s="252"/>
      <c r="M62" s="252"/>
      <c r="N62" s="252"/>
      <c r="O62" s="252"/>
      <c r="P62" s="253">
        <f t="shared" si="17"/>
        <v>0</v>
      </c>
      <c r="Q62" s="253">
        <f t="shared" si="4"/>
        <v>0</v>
      </c>
      <c r="R62" s="253">
        <f t="shared" si="5"/>
        <v>0</v>
      </c>
      <c r="S62" s="253">
        <f t="shared" si="6"/>
        <v>0</v>
      </c>
      <c r="T62" s="253">
        <f t="shared" si="7"/>
        <v>0</v>
      </c>
      <c r="U62" s="253">
        <f t="shared" si="8"/>
        <v>0</v>
      </c>
      <c r="V62" s="253">
        <f t="shared" si="9"/>
        <v>0</v>
      </c>
      <c r="W62" s="253">
        <f t="shared" si="10"/>
        <v>0</v>
      </c>
      <c r="X62" s="253">
        <f t="shared" si="18"/>
        <v>0</v>
      </c>
      <c r="Y62" s="253">
        <f t="shared" si="11"/>
        <v>0</v>
      </c>
      <c r="Z62" s="253">
        <f t="shared" si="12"/>
        <v>0</v>
      </c>
      <c r="AA62" s="253">
        <f t="shared" si="13"/>
        <v>0</v>
      </c>
      <c r="AB62" s="253">
        <f t="shared" si="14"/>
        <v>0</v>
      </c>
      <c r="AC62" s="253">
        <f t="shared" si="15"/>
        <v>0</v>
      </c>
      <c r="AD62" s="253">
        <f t="shared" si="16"/>
        <v>0</v>
      </c>
      <c r="AE62" s="395"/>
      <c r="AH62" s="395"/>
      <c r="AI62" s="395"/>
      <c r="AJ62" s="395"/>
      <c r="AK62" s="395"/>
      <c r="AL62" s="395"/>
      <c r="AM62" s="395"/>
      <c r="AN62" s="395"/>
      <c r="AO62" s="395"/>
    </row>
    <row r="63" spans="1:41" x14ac:dyDescent="0.2">
      <c r="A63" s="250" t="s">
        <v>694</v>
      </c>
      <c r="B63" s="251"/>
      <c r="C63" s="252" t="s">
        <v>164</v>
      </c>
      <c r="D63" s="252" t="s">
        <v>164</v>
      </c>
      <c r="E63" s="252" t="s">
        <v>164</v>
      </c>
      <c r="F63" s="252" t="s">
        <v>164</v>
      </c>
      <c r="G63" s="252" t="s">
        <v>164</v>
      </c>
      <c r="H63" s="252" t="s">
        <v>641</v>
      </c>
      <c r="I63" s="252" t="s">
        <v>164</v>
      </c>
      <c r="J63" s="252" t="s">
        <v>164</v>
      </c>
      <c r="K63" s="252"/>
      <c r="L63" s="252"/>
      <c r="M63" s="252"/>
      <c r="N63" s="252"/>
      <c r="O63" s="252"/>
      <c r="P63" s="253">
        <f t="shared" si="17"/>
        <v>0</v>
      </c>
      <c r="Q63" s="253">
        <f t="shared" si="4"/>
        <v>0</v>
      </c>
      <c r="R63" s="253">
        <f t="shared" si="5"/>
        <v>0</v>
      </c>
      <c r="S63" s="253">
        <f t="shared" si="6"/>
        <v>0</v>
      </c>
      <c r="T63" s="253">
        <f t="shared" si="7"/>
        <v>0</v>
      </c>
      <c r="U63" s="253">
        <f t="shared" si="8"/>
        <v>0</v>
      </c>
      <c r="V63" s="253">
        <f t="shared" si="9"/>
        <v>0</v>
      </c>
      <c r="W63" s="253">
        <f t="shared" si="10"/>
        <v>0</v>
      </c>
      <c r="X63" s="253">
        <f t="shared" si="18"/>
        <v>0</v>
      </c>
      <c r="Y63" s="253">
        <f t="shared" si="11"/>
        <v>0</v>
      </c>
      <c r="Z63" s="253">
        <f t="shared" si="12"/>
        <v>0</v>
      </c>
      <c r="AA63" s="253">
        <f t="shared" si="13"/>
        <v>0</v>
      </c>
      <c r="AB63" s="253">
        <f t="shared" si="14"/>
        <v>0</v>
      </c>
      <c r="AC63" s="253">
        <f t="shared" si="15"/>
        <v>0</v>
      </c>
      <c r="AD63" s="253">
        <f t="shared" si="16"/>
        <v>0</v>
      </c>
      <c r="AE63" s="395"/>
      <c r="AH63" s="395"/>
      <c r="AI63" s="395"/>
      <c r="AJ63" s="395"/>
      <c r="AK63" s="395"/>
      <c r="AL63" s="395"/>
      <c r="AM63" s="395"/>
      <c r="AN63" s="395"/>
      <c r="AO63" s="395"/>
    </row>
    <row r="64" spans="1:41" x14ac:dyDescent="0.2">
      <c r="A64" s="255" t="s">
        <v>1093</v>
      </c>
      <c r="B64" s="251"/>
      <c r="C64" s="252" t="s">
        <v>641</v>
      </c>
      <c r="D64" s="252" t="s">
        <v>164</v>
      </c>
      <c r="E64" s="252" t="s">
        <v>164</v>
      </c>
      <c r="F64" s="252" t="s">
        <v>164</v>
      </c>
      <c r="G64" s="252" t="s">
        <v>164</v>
      </c>
      <c r="H64" s="252" t="s">
        <v>164</v>
      </c>
      <c r="I64" s="252" t="s">
        <v>164</v>
      </c>
      <c r="J64" s="252" t="s">
        <v>164</v>
      </c>
      <c r="K64" s="252"/>
      <c r="L64" s="252"/>
      <c r="M64" s="252"/>
      <c r="N64" s="252"/>
      <c r="O64" s="252"/>
      <c r="P64" s="253">
        <f t="shared" ref="P64" si="19">IF($B64="X",IF(C64="X",1,0),0)</f>
        <v>0</v>
      </c>
      <c r="Q64" s="253">
        <f t="shared" ref="Q64" si="20">IF($B64="X",IF(D64="X",1,0),0)</f>
        <v>0</v>
      </c>
      <c r="R64" s="253">
        <f t="shared" ref="R64" si="21">IF($B64="X",IF(E64="X",1,0),0)</f>
        <v>0</v>
      </c>
      <c r="S64" s="253">
        <f t="shared" ref="S64" si="22">IF($B64="X",IF(F64="X",1,0),0)</f>
        <v>0</v>
      </c>
      <c r="T64" s="253">
        <f t="shared" ref="T64" si="23">IF($B64="X",IF(G64="X",1,0),0)</f>
        <v>0</v>
      </c>
      <c r="U64" s="253">
        <f t="shared" ref="U64" si="24">IF($B64="X",IF(H64="X",1,0),0)</f>
        <v>0</v>
      </c>
      <c r="V64" s="253">
        <f t="shared" ref="V64" si="25">IF($B64="X",IF(I64="X",1,0),0)</f>
        <v>0</v>
      </c>
      <c r="W64" s="253">
        <f t="shared" ref="W64" si="26">IF($B64="X",IF(J64="X",1,0),0)</f>
        <v>0</v>
      </c>
      <c r="X64" s="253">
        <f t="shared" ref="X64" si="27">IF($B64="X",IF(K64="X",1,0),0)</f>
        <v>0</v>
      </c>
      <c r="Y64" s="253">
        <f t="shared" ref="Y64" si="28">IF($B64="X",IF(L64="X",1,0),0)</f>
        <v>0</v>
      </c>
      <c r="Z64" s="253">
        <f t="shared" ref="Z64" si="29">IF($B64="X",IF(M64="X",1,0),0)</f>
        <v>0</v>
      </c>
      <c r="AA64" s="253">
        <f t="shared" ref="AA64" si="30">IF($B64="X",IF(N64="X",1,0),0)</f>
        <v>0</v>
      </c>
      <c r="AB64" s="253">
        <f t="shared" ref="AB64" si="31">IF($B64="X",IF(O64="X",1,0),0)</f>
        <v>0</v>
      </c>
      <c r="AC64" s="253">
        <f t="shared" ref="AC64" si="32">IF($B64="X",IF(P64="X",1,0),0)</f>
        <v>0</v>
      </c>
      <c r="AD64" s="253">
        <f t="shared" ref="AD64" si="33">SUM(P64:AC64)</f>
        <v>0</v>
      </c>
      <c r="AE64" s="395"/>
      <c r="AH64" s="395"/>
      <c r="AI64" s="395"/>
      <c r="AJ64" s="395"/>
      <c r="AK64" s="395"/>
      <c r="AL64" s="395"/>
      <c r="AM64" s="395"/>
      <c r="AN64" s="395"/>
      <c r="AO64" s="395"/>
    </row>
    <row r="65" spans="1:41" x14ac:dyDescent="0.2">
      <c r="A65" s="255" t="s">
        <v>695</v>
      </c>
      <c r="B65" s="251"/>
      <c r="C65" s="252" t="s">
        <v>641</v>
      </c>
      <c r="D65" s="252" t="s">
        <v>164</v>
      </c>
      <c r="E65" s="252" t="s">
        <v>164</v>
      </c>
      <c r="F65" s="252" t="s">
        <v>164</v>
      </c>
      <c r="G65" s="252" t="s">
        <v>164</v>
      </c>
      <c r="H65" s="252" t="s">
        <v>164</v>
      </c>
      <c r="I65" s="252" t="s">
        <v>164</v>
      </c>
      <c r="J65" s="252" t="s">
        <v>164</v>
      </c>
      <c r="K65" s="252"/>
      <c r="L65" s="252"/>
      <c r="M65" s="252"/>
      <c r="N65" s="252"/>
      <c r="O65" s="252"/>
      <c r="P65" s="253">
        <f t="shared" si="17"/>
        <v>0</v>
      </c>
      <c r="Q65" s="253">
        <f t="shared" si="4"/>
        <v>0</v>
      </c>
      <c r="R65" s="253">
        <f t="shared" si="5"/>
        <v>0</v>
      </c>
      <c r="S65" s="253">
        <f t="shared" si="6"/>
        <v>0</v>
      </c>
      <c r="T65" s="253">
        <f t="shared" si="7"/>
        <v>0</v>
      </c>
      <c r="U65" s="253">
        <f t="shared" si="8"/>
        <v>0</v>
      </c>
      <c r="V65" s="253">
        <f t="shared" si="9"/>
        <v>0</v>
      </c>
      <c r="W65" s="253">
        <f t="shared" si="10"/>
        <v>0</v>
      </c>
      <c r="X65" s="253">
        <f t="shared" si="18"/>
        <v>0</v>
      </c>
      <c r="Y65" s="253">
        <f t="shared" si="11"/>
        <v>0</v>
      </c>
      <c r="Z65" s="253">
        <f t="shared" si="12"/>
        <v>0</v>
      </c>
      <c r="AA65" s="253">
        <f t="shared" si="13"/>
        <v>0</v>
      </c>
      <c r="AB65" s="253">
        <f t="shared" si="14"/>
        <v>0</v>
      </c>
      <c r="AC65" s="253">
        <f t="shared" si="15"/>
        <v>0</v>
      </c>
      <c r="AD65" s="253">
        <f t="shared" si="16"/>
        <v>0</v>
      </c>
      <c r="AE65" s="395"/>
      <c r="AH65" s="395"/>
      <c r="AI65" s="395"/>
      <c r="AJ65" s="395"/>
      <c r="AK65" s="395"/>
      <c r="AL65" s="395"/>
      <c r="AM65" s="395"/>
      <c r="AN65" s="395"/>
      <c r="AO65" s="395"/>
    </row>
    <row r="66" spans="1:41" x14ac:dyDescent="0.2">
      <c r="A66" s="255" t="s">
        <v>696</v>
      </c>
      <c r="B66" s="251"/>
      <c r="C66" s="252" t="s">
        <v>164</v>
      </c>
      <c r="D66" s="252" t="s">
        <v>164</v>
      </c>
      <c r="E66" s="252" t="s">
        <v>164</v>
      </c>
      <c r="F66" s="252" t="s">
        <v>641</v>
      </c>
      <c r="G66" s="252" t="s">
        <v>164</v>
      </c>
      <c r="H66" s="252" t="s">
        <v>641</v>
      </c>
      <c r="I66" s="252" t="s">
        <v>164</v>
      </c>
      <c r="J66" s="252" t="s">
        <v>164</v>
      </c>
      <c r="K66" s="252"/>
      <c r="L66" s="252"/>
      <c r="M66" s="252"/>
      <c r="N66" s="252"/>
      <c r="O66" s="252"/>
      <c r="P66" s="253">
        <f t="shared" si="17"/>
        <v>0</v>
      </c>
      <c r="Q66" s="253">
        <f t="shared" si="4"/>
        <v>0</v>
      </c>
      <c r="R66" s="253">
        <f t="shared" si="5"/>
        <v>0</v>
      </c>
      <c r="S66" s="253">
        <f t="shared" si="6"/>
        <v>0</v>
      </c>
      <c r="T66" s="253">
        <f t="shared" si="7"/>
        <v>0</v>
      </c>
      <c r="U66" s="253">
        <f t="shared" si="8"/>
        <v>0</v>
      </c>
      <c r="V66" s="253">
        <f t="shared" si="9"/>
        <v>0</v>
      </c>
      <c r="W66" s="253">
        <f t="shared" si="10"/>
        <v>0</v>
      </c>
      <c r="X66" s="253">
        <f t="shared" si="18"/>
        <v>0</v>
      </c>
      <c r="Y66" s="253">
        <f t="shared" si="11"/>
        <v>0</v>
      </c>
      <c r="Z66" s="253">
        <f t="shared" si="12"/>
        <v>0</v>
      </c>
      <c r="AA66" s="253">
        <f t="shared" si="13"/>
        <v>0</v>
      </c>
      <c r="AB66" s="253">
        <f t="shared" si="14"/>
        <v>0</v>
      </c>
      <c r="AC66" s="253">
        <f t="shared" si="15"/>
        <v>0</v>
      </c>
      <c r="AD66" s="253">
        <f t="shared" si="16"/>
        <v>0</v>
      </c>
      <c r="AE66" s="395"/>
      <c r="AH66" s="395"/>
      <c r="AI66" s="395"/>
      <c r="AJ66" s="395"/>
      <c r="AK66" s="395"/>
      <c r="AL66" s="395"/>
      <c r="AM66" s="395"/>
      <c r="AN66" s="395"/>
      <c r="AO66" s="395"/>
    </row>
    <row r="67" spans="1:41" hidden="1" x14ac:dyDescent="0.2">
      <c r="A67" s="255" t="s">
        <v>697</v>
      </c>
      <c r="B67" s="251"/>
      <c r="C67" s="252" t="s">
        <v>164</v>
      </c>
      <c r="D67" s="252" t="s">
        <v>164</v>
      </c>
      <c r="E67" s="252" t="s">
        <v>164</v>
      </c>
      <c r="F67" s="252" t="s">
        <v>164</v>
      </c>
      <c r="G67" s="252" t="s">
        <v>164</v>
      </c>
      <c r="H67" s="252" t="s">
        <v>164</v>
      </c>
      <c r="I67" s="252" t="s">
        <v>164</v>
      </c>
      <c r="J67" s="252" t="s">
        <v>164</v>
      </c>
      <c r="K67" s="252"/>
      <c r="L67" s="252"/>
      <c r="M67" s="252"/>
      <c r="N67" s="252"/>
      <c r="O67" s="252"/>
      <c r="P67" s="253">
        <f t="shared" si="17"/>
        <v>0</v>
      </c>
      <c r="Q67" s="253">
        <f t="shared" si="4"/>
        <v>0</v>
      </c>
      <c r="R67" s="253">
        <f t="shared" si="5"/>
        <v>0</v>
      </c>
      <c r="S67" s="253">
        <f t="shared" si="6"/>
        <v>0</v>
      </c>
      <c r="T67" s="253">
        <f t="shared" si="7"/>
        <v>0</v>
      </c>
      <c r="U67" s="253">
        <f t="shared" si="8"/>
        <v>0</v>
      </c>
      <c r="V67" s="253">
        <f t="shared" si="9"/>
        <v>0</v>
      </c>
      <c r="W67" s="253">
        <f t="shared" si="10"/>
        <v>0</v>
      </c>
      <c r="X67" s="253">
        <f t="shared" si="18"/>
        <v>0</v>
      </c>
      <c r="Y67" s="253">
        <f t="shared" si="11"/>
        <v>0</v>
      </c>
      <c r="Z67" s="253">
        <f t="shared" si="12"/>
        <v>0</v>
      </c>
      <c r="AA67" s="253">
        <f t="shared" si="13"/>
        <v>0</v>
      </c>
      <c r="AB67" s="253">
        <f t="shared" si="14"/>
        <v>0</v>
      </c>
      <c r="AC67" s="253">
        <f t="shared" si="15"/>
        <v>0</v>
      </c>
      <c r="AD67" s="253">
        <f t="shared" si="16"/>
        <v>0</v>
      </c>
      <c r="AE67" s="395"/>
      <c r="AH67" s="395"/>
      <c r="AI67" s="395"/>
      <c r="AJ67" s="395"/>
      <c r="AK67" s="395"/>
      <c r="AL67" s="395"/>
      <c r="AM67" s="395"/>
      <c r="AN67" s="395"/>
      <c r="AO67" s="395"/>
    </row>
    <row r="68" spans="1:41" x14ac:dyDescent="0.2">
      <c r="A68" s="255" t="s">
        <v>698</v>
      </c>
      <c r="B68" s="251"/>
      <c r="C68" s="252" t="s">
        <v>641</v>
      </c>
      <c r="D68" s="252" t="s">
        <v>164</v>
      </c>
      <c r="E68" s="252" t="s">
        <v>164</v>
      </c>
      <c r="F68" s="252" t="s">
        <v>641</v>
      </c>
      <c r="G68" s="252" t="s">
        <v>164</v>
      </c>
      <c r="H68" s="252" t="s">
        <v>641</v>
      </c>
      <c r="I68" s="252" t="s">
        <v>164</v>
      </c>
      <c r="J68" s="252" t="s">
        <v>164</v>
      </c>
      <c r="K68" s="252"/>
      <c r="L68" s="252"/>
      <c r="M68" s="252"/>
      <c r="N68" s="252"/>
      <c r="O68" s="252"/>
      <c r="P68" s="253">
        <f t="shared" si="17"/>
        <v>0</v>
      </c>
      <c r="Q68" s="253">
        <f t="shared" si="4"/>
        <v>0</v>
      </c>
      <c r="R68" s="253">
        <f t="shared" si="5"/>
        <v>0</v>
      </c>
      <c r="S68" s="253">
        <f t="shared" si="6"/>
        <v>0</v>
      </c>
      <c r="T68" s="253">
        <f t="shared" si="7"/>
        <v>0</v>
      </c>
      <c r="U68" s="253">
        <f t="shared" si="8"/>
        <v>0</v>
      </c>
      <c r="V68" s="253">
        <f t="shared" si="9"/>
        <v>0</v>
      </c>
      <c r="W68" s="253">
        <f t="shared" si="10"/>
        <v>0</v>
      </c>
      <c r="X68" s="253">
        <f t="shared" si="18"/>
        <v>0</v>
      </c>
      <c r="Y68" s="253">
        <f t="shared" si="11"/>
        <v>0</v>
      </c>
      <c r="Z68" s="253">
        <f t="shared" si="12"/>
        <v>0</v>
      </c>
      <c r="AA68" s="253">
        <f t="shared" si="13"/>
        <v>0</v>
      </c>
      <c r="AB68" s="253">
        <f t="shared" si="14"/>
        <v>0</v>
      </c>
      <c r="AC68" s="253">
        <f t="shared" si="15"/>
        <v>0</v>
      </c>
      <c r="AD68" s="253">
        <f t="shared" si="16"/>
        <v>0</v>
      </c>
      <c r="AE68" s="395"/>
      <c r="AH68" s="395"/>
      <c r="AI68" s="395"/>
      <c r="AJ68" s="395"/>
      <c r="AK68" s="395"/>
      <c r="AL68" s="395"/>
      <c r="AM68" s="395"/>
      <c r="AN68" s="395"/>
      <c r="AO68" s="395"/>
    </row>
    <row r="69" spans="1:41" x14ac:dyDescent="0.2">
      <c r="A69" s="255" t="s">
        <v>699</v>
      </c>
      <c r="B69" s="251"/>
      <c r="C69" s="252" t="s">
        <v>164</v>
      </c>
      <c r="D69" s="252" t="s">
        <v>164</v>
      </c>
      <c r="E69" s="252" t="s">
        <v>164</v>
      </c>
      <c r="F69" s="252" t="s">
        <v>641</v>
      </c>
      <c r="G69" s="252" t="s">
        <v>164</v>
      </c>
      <c r="H69" s="252" t="s">
        <v>164</v>
      </c>
      <c r="I69" s="252" t="s">
        <v>164</v>
      </c>
      <c r="J69" s="252" t="s">
        <v>164</v>
      </c>
      <c r="K69" s="252"/>
      <c r="L69" s="252"/>
      <c r="M69" s="252"/>
      <c r="N69" s="252"/>
      <c r="O69" s="252"/>
      <c r="P69" s="253">
        <f t="shared" si="17"/>
        <v>0</v>
      </c>
      <c r="Q69" s="253">
        <f t="shared" ref="Q69:Q132" si="34">IF($B69="X",IF(D69="X",1,0),0)</f>
        <v>0</v>
      </c>
      <c r="R69" s="253">
        <f t="shared" ref="R69:R132" si="35">IF($B69="X",IF(E69="X",1,0),0)</f>
        <v>0</v>
      </c>
      <c r="S69" s="253">
        <f t="shared" ref="S69:S132" si="36">IF($B69="X",IF(F69="X",1,0),0)</f>
        <v>0</v>
      </c>
      <c r="T69" s="253">
        <f t="shared" ref="T69:T132" si="37">IF($B69="X",IF(G69="X",1,0),0)</f>
        <v>0</v>
      </c>
      <c r="U69" s="253">
        <f t="shared" ref="U69:U132" si="38">IF($B69="X",IF(H69="X",1,0),0)</f>
        <v>0</v>
      </c>
      <c r="V69" s="253">
        <f t="shared" ref="V69:V132" si="39">IF($B69="X",IF(I69="X",1,0),0)</f>
        <v>0</v>
      </c>
      <c r="W69" s="253">
        <f t="shared" ref="W69:W132" si="40">IF($B69="X",IF(J69="X",1,0),0)</f>
        <v>0</v>
      </c>
      <c r="X69" s="253">
        <f t="shared" ref="X69:X132" si="41">IF($B69="X",IF(K69="X",1,0),0)</f>
        <v>0</v>
      </c>
      <c r="Y69" s="253">
        <f t="shared" ref="Y69:Y132" si="42">IF($B69="X",IF(L69="X",1,0),0)</f>
        <v>0</v>
      </c>
      <c r="Z69" s="253">
        <f t="shared" ref="Z69:Z132" si="43">IF($B69="X",IF(M69="X",1,0),0)</f>
        <v>0</v>
      </c>
      <c r="AA69" s="253">
        <f t="shared" ref="AA69:AA132" si="44">IF($B69="X",IF(N69="X",1,0),0)</f>
        <v>0</v>
      </c>
      <c r="AB69" s="253">
        <f t="shared" ref="AB69:AB132" si="45">IF($B69="X",IF(O69="X",1,0),0)</f>
        <v>0</v>
      </c>
      <c r="AC69" s="253">
        <f t="shared" ref="AC69:AC132" si="46">IF($B69="X",IF(P69="X",1,0),0)</f>
        <v>0</v>
      </c>
      <c r="AD69" s="253">
        <f t="shared" ref="AD69:AD132" si="47">SUM(P69:AC69)</f>
        <v>0</v>
      </c>
      <c r="AE69" s="395"/>
      <c r="AH69" s="395"/>
      <c r="AI69" s="395"/>
      <c r="AJ69" s="395"/>
      <c r="AK69" s="395"/>
      <c r="AL69" s="395"/>
      <c r="AM69" s="395"/>
      <c r="AN69" s="395"/>
      <c r="AO69" s="395"/>
    </row>
    <row r="70" spans="1:41" x14ac:dyDescent="0.2">
      <c r="A70" s="255" t="s">
        <v>700</v>
      </c>
      <c r="B70" s="251"/>
      <c r="C70" s="252" t="s">
        <v>641</v>
      </c>
      <c r="D70" s="252" t="s">
        <v>164</v>
      </c>
      <c r="E70" s="252" t="s">
        <v>164</v>
      </c>
      <c r="F70" s="252" t="s">
        <v>641</v>
      </c>
      <c r="G70" s="252" t="s">
        <v>164</v>
      </c>
      <c r="H70" s="252" t="s">
        <v>641</v>
      </c>
      <c r="I70" s="252" t="s">
        <v>164</v>
      </c>
      <c r="J70" s="252" t="s">
        <v>164</v>
      </c>
      <c r="K70" s="252"/>
      <c r="L70" s="252"/>
      <c r="M70" s="252"/>
      <c r="N70" s="252"/>
      <c r="O70" s="252"/>
      <c r="P70" s="253">
        <f>IF($B70="X",IF(C70="X",1,0),0)</f>
        <v>0</v>
      </c>
      <c r="Q70" s="253">
        <f t="shared" si="34"/>
        <v>0</v>
      </c>
      <c r="R70" s="253">
        <f t="shared" si="35"/>
        <v>0</v>
      </c>
      <c r="S70" s="253">
        <f t="shared" si="36"/>
        <v>0</v>
      </c>
      <c r="T70" s="253">
        <f t="shared" si="37"/>
        <v>0</v>
      </c>
      <c r="U70" s="253">
        <f t="shared" si="38"/>
        <v>0</v>
      </c>
      <c r="V70" s="253">
        <f t="shared" si="39"/>
        <v>0</v>
      </c>
      <c r="W70" s="253">
        <f t="shared" si="40"/>
        <v>0</v>
      </c>
      <c r="X70" s="253">
        <f t="shared" si="41"/>
        <v>0</v>
      </c>
      <c r="Y70" s="253">
        <f t="shared" si="42"/>
        <v>0</v>
      </c>
      <c r="Z70" s="253">
        <f t="shared" si="43"/>
        <v>0</v>
      </c>
      <c r="AA70" s="253">
        <f t="shared" si="44"/>
        <v>0</v>
      </c>
      <c r="AB70" s="253">
        <f t="shared" si="45"/>
        <v>0</v>
      </c>
      <c r="AC70" s="253">
        <f t="shared" si="46"/>
        <v>0</v>
      </c>
      <c r="AD70" s="253">
        <f t="shared" si="47"/>
        <v>0</v>
      </c>
      <c r="AE70" s="395"/>
      <c r="AH70" s="395"/>
      <c r="AI70" s="395"/>
      <c r="AJ70" s="395"/>
      <c r="AK70" s="395"/>
      <c r="AL70" s="395"/>
      <c r="AM70" s="395"/>
      <c r="AN70" s="395"/>
      <c r="AO70" s="395"/>
    </row>
    <row r="71" spans="1:41" x14ac:dyDescent="0.2">
      <c r="A71" s="255" t="s">
        <v>701</v>
      </c>
      <c r="B71" s="251"/>
      <c r="C71" s="252" t="s">
        <v>641</v>
      </c>
      <c r="D71" s="252" t="s">
        <v>164</v>
      </c>
      <c r="E71" s="252" t="s">
        <v>164</v>
      </c>
      <c r="F71" s="252" t="s">
        <v>641</v>
      </c>
      <c r="G71" s="252" t="s">
        <v>164</v>
      </c>
      <c r="H71" s="252" t="s">
        <v>164</v>
      </c>
      <c r="I71" s="252" t="s">
        <v>164</v>
      </c>
      <c r="J71" s="252" t="s">
        <v>164</v>
      </c>
      <c r="K71" s="252"/>
      <c r="L71" s="252"/>
      <c r="M71" s="252"/>
      <c r="N71" s="252"/>
      <c r="O71" s="252"/>
      <c r="P71" s="253">
        <f t="shared" ref="P71:P133" si="48">IF($B71="X",IF(C71="X",1,0),0)</f>
        <v>0</v>
      </c>
      <c r="Q71" s="253">
        <f t="shared" si="34"/>
        <v>0</v>
      </c>
      <c r="R71" s="253">
        <f t="shared" si="35"/>
        <v>0</v>
      </c>
      <c r="S71" s="253">
        <f t="shared" si="36"/>
        <v>0</v>
      </c>
      <c r="T71" s="253">
        <f t="shared" si="37"/>
        <v>0</v>
      </c>
      <c r="U71" s="253">
        <f t="shared" si="38"/>
        <v>0</v>
      </c>
      <c r="V71" s="253">
        <f t="shared" si="39"/>
        <v>0</v>
      </c>
      <c r="W71" s="253">
        <f t="shared" si="40"/>
        <v>0</v>
      </c>
      <c r="X71" s="253">
        <f t="shared" si="41"/>
        <v>0</v>
      </c>
      <c r="Y71" s="253">
        <f t="shared" si="42"/>
        <v>0</v>
      </c>
      <c r="Z71" s="253">
        <f t="shared" si="43"/>
        <v>0</v>
      </c>
      <c r="AA71" s="253">
        <f t="shared" si="44"/>
        <v>0</v>
      </c>
      <c r="AB71" s="253">
        <f t="shared" si="45"/>
        <v>0</v>
      </c>
      <c r="AC71" s="253">
        <f t="shared" si="46"/>
        <v>0</v>
      </c>
      <c r="AD71" s="253">
        <f t="shared" si="47"/>
        <v>0</v>
      </c>
      <c r="AE71" s="395"/>
      <c r="AH71" s="395"/>
      <c r="AI71" s="395"/>
      <c r="AJ71" s="395"/>
      <c r="AK71" s="395"/>
      <c r="AL71" s="395"/>
      <c r="AM71" s="395"/>
      <c r="AN71" s="395"/>
      <c r="AO71" s="395"/>
    </row>
    <row r="72" spans="1:41" x14ac:dyDescent="0.2">
      <c r="A72" s="255" t="s">
        <v>702</v>
      </c>
      <c r="B72" s="251"/>
      <c r="C72" s="252" t="s">
        <v>641</v>
      </c>
      <c r="D72" s="252" t="s">
        <v>164</v>
      </c>
      <c r="E72" s="252" t="s">
        <v>164</v>
      </c>
      <c r="F72" s="252" t="s">
        <v>641</v>
      </c>
      <c r="G72" s="252" t="s">
        <v>164</v>
      </c>
      <c r="H72" s="252" t="s">
        <v>164</v>
      </c>
      <c r="I72" s="252" t="s">
        <v>164</v>
      </c>
      <c r="J72" s="252" t="s">
        <v>164</v>
      </c>
      <c r="K72" s="252"/>
      <c r="L72" s="252"/>
      <c r="M72" s="252"/>
      <c r="N72" s="252"/>
      <c r="O72" s="252"/>
      <c r="P72" s="253">
        <f t="shared" si="48"/>
        <v>0</v>
      </c>
      <c r="Q72" s="253">
        <f t="shared" si="34"/>
        <v>0</v>
      </c>
      <c r="R72" s="253">
        <f t="shared" si="35"/>
        <v>0</v>
      </c>
      <c r="S72" s="253">
        <f t="shared" si="36"/>
        <v>0</v>
      </c>
      <c r="T72" s="253">
        <f t="shared" si="37"/>
        <v>0</v>
      </c>
      <c r="U72" s="253">
        <f t="shared" si="38"/>
        <v>0</v>
      </c>
      <c r="V72" s="253">
        <f t="shared" si="39"/>
        <v>0</v>
      </c>
      <c r="W72" s="253">
        <f t="shared" si="40"/>
        <v>0</v>
      </c>
      <c r="X72" s="253">
        <f t="shared" si="41"/>
        <v>0</v>
      </c>
      <c r="Y72" s="253">
        <f t="shared" si="42"/>
        <v>0</v>
      </c>
      <c r="Z72" s="253">
        <f t="shared" si="43"/>
        <v>0</v>
      </c>
      <c r="AA72" s="253">
        <f t="shared" si="44"/>
        <v>0</v>
      </c>
      <c r="AB72" s="253">
        <f t="shared" si="45"/>
        <v>0</v>
      </c>
      <c r="AC72" s="253">
        <f t="shared" si="46"/>
        <v>0</v>
      </c>
      <c r="AD72" s="253">
        <f t="shared" si="47"/>
        <v>0</v>
      </c>
      <c r="AE72" s="395"/>
      <c r="AH72" s="395"/>
      <c r="AI72" s="395"/>
      <c r="AJ72" s="395"/>
      <c r="AK72" s="395"/>
      <c r="AL72" s="395"/>
      <c r="AM72" s="395"/>
      <c r="AN72" s="395"/>
      <c r="AO72" s="395"/>
    </row>
    <row r="73" spans="1:41" x14ac:dyDescent="0.2">
      <c r="A73" s="255" t="s">
        <v>703</v>
      </c>
      <c r="B73" s="251"/>
      <c r="C73" s="252" t="s">
        <v>641</v>
      </c>
      <c r="D73" s="252" t="s">
        <v>164</v>
      </c>
      <c r="E73" s="252" t="s">
        <v>164</v>
      </c>
      <c r="F73" s="252" t="s">
        <v>641</v>
      </c>
      <c r="G73" s="252" t="s">
        <v>164</v>
      </c>
      <c r="H73" s="252" t="s">
        <v>641</v>
      </c>
      <c r="I73" s="252" t="s">
        <v>164</v>
      </c>
      <c r="J73" s="252" t="s">
        <v>164</v>
      </c>
      <c r="K73" s="252"/>
      <c r="L73" s="252"/>
      <c r="M73" s="252"/>
      <c r="N73" s="252"/>
      <c r="O73" s="252"/>
      <c r="P73" s="253">
        <f t="shared" si="48"/>
        <v>0</v>
      </c>
      <c r="Q73" s="253">
        <f t="shared" si="34"/>
        <v>0</v>
      </c>
      <c r="R73" s="253">
        <f t="shared" si="35"/>
        <v>0</v>
      </c>
      <c r="S73" s="253">
        <f t="shared" si="36"/>
        <v>0</v>
      </c>
      <c r="T73" s="253">
        <f t="shared" si="37"/>
        <v>0</v>
      </c>
      <c r="U73" s="253">
        <f t="shared" si="38"/>
        <v>0</v>
      </c>
      <c r="V73" s="253">
        <f t="shared" si="39"/>
        <v>0</v>
      </c>
      <c r="W73" s="253">
        <f t="shared" si="40"/>
        <v>0</v>
      </c>
      <c r="X73" s="253">
        <f t="shared" si="41"/>
        <v>0</v>
      </c>
      <c r="Y73" s="253">
        <f t="shared" si="42"/>
        <v>0</v>
      </c>
      <c r="Z73" s="253">
        <f t="shared" si="43"/>
        <v>0</v>
      </c>
      <c r="AA73" s="253">
        <f t="shared" si="44"/>
        <v>0</v>
      </c>
      <c r="AB73" s="253">
        <f t="shared" si="45"/>
        <v>0</v>
      </c>
      <c r="AC73" s="253">
        <f t="shared" si="46"/>
        <v>0</v>
      </c>
      <c r="AD73" s="253">
        <f t="shared" si="47"/>
        <v>0</v>
      </c>
      <c r="AE73" s="395"/>
      <c r="AH73" s="395"/>
      <c r="AI73" s="395"/>
      <c r="AJ73" s="395"/>
      <c r="AK73" s="395"/>
      <c r="AL73" s="395"/>
      <c r="AM73" s="395"/>
      <c r="AN73" s="395"/>
      <c r="AO73" s="395"/>
    </row>
    <row r="74" spans="1:41" x14ac:dyDescent="0.2">
      <c r="A74" s="255" t="s">
        <v>704</v>
      </c>
      <c r="B74" s="251"/>
      <c r="C74" s="252" t="s">
        <v>641</v>
      </c>
      <c r="D74" s="252" t="s">
        <v>164</v>
      </c>
      <c r="E74" s="252" t="s">
        <v>164</v>
      </c>
      <c r="F74" s="252" t="s">
        <v>641</v>
      </c>
      <c r="G74" s="252" t="s">
        <v>164</v>
      </c>
      <c r="H74" s="252" t="s">
        <v>641</v>
      </c>
      <c r="I74" s="252" t="s">
        <v>164</v>
      </c>
      <c r="J74" s="252" t="s">
        <v>164</v>
      </c>
      <c r="K74" s="252"/>
      <c r="L74" s="252"/>
      <c r="M74" s="252"/>
      <c r="N74" s="252"/>
      <c r="O74" s="252"/>
      <c r="P74" s="253">
        <f t="shared" si="48"/>
        <v>0</v>
      </c>
      <c r="Q74" s="253">
        <f t="shared" si="34"/>
        <v>0</v>
      </c>
      <c r="R74" s="253">
        <f t="shared" si="35"/>
        <v>0</v>
      </c>
      <c r="S74" s="253">
        <f t="shared" si="36"/>
        <v>0</v>
      </c>
      <c r="T74" s="253">
        <f t="shared" si="37"/>
        <v>0</v>
      </c>
      <c r="U74" s="253">
        <f t="shared" si="38"/>
        <v>0</v>
      </c>
      <c r="V74" s="253">
        <f t="shared" si="39"/>
        <v>0</v>
      </c>
      <c r="W74" s="253">
        <f t="shared" si="40"/>
        <v>0</v>
      </c>
      <c r="X74" s="253">
        <f t="shared" si="41"/>
        <v>0</v>
      </c>
      <c r="Y74" s="253">
        <f t="shared" si="42"/>
        <v>0</v>
      </c>
      <c r="Z74" s="253">
        <f t="shared" si="43"/>
        <v>0</v>
      </c>
      <c r="AA74" s="253">
        <f t="shared" si="44"/>
        <v>0</v>
      </c>
      <c r="AB74" s="253">
        <f t="shared" si="45"/>
        <v>0</v>
      </c>
      <c r="AC74" s="253">
        <f t="shared" si="46"/>
        <v>0</v>
      </c>
      <c r="AD74" s="253">
        <f t="shared" si="47"/>
        <v>0</v>
      </c>
      <c r="AE74" s="395"/>
      <c r="AH74" s="395"/>
      <c r="AI74" s="395"/>
      <c r="AJ74" s="395"/>
      <c r="AK74" s="395"/>
      <c r="AL74" s="395"/>
      <c r="AM74" s="395"/>
      <c r="AN74" s="395"/>
      <c r="AO74" s="395"/>
    </row>
    <row r="75" spans="1:41" x14ac:dyDescent="0.2">
      <c r="A75" s="255" t="s">
        <v>1055</v>
      </c>
      <c r="B75" s="251"/>
      <c r="C75" s="252" t="s">
        <v>641</v>
      </c>
      <c r="D75" s="252" t="s">
        <v>164</v>
      </c>
      <c r="E75" s="252" t="s">
        <v>641</v>
      </c>
      <c r="F75" s="252" t="s">
        <v>641</v>
      </c>
      <c r="G75" s="252" t="s">
        <v>164</v>
      </c>
      <c r="H75" s="252" t="s">
        <v>641</v>
      </c>
      <c r="I75" s="252" t="s">
        <v>164</v>
      </c>
      <c r="J75" s="252" t="s">
        <v>164</v>
      </c>
      <c r="K75" s="252"/>
      <c r="L75" s="252"/>
      <c r="M75" s="252"/>
      <c r="N75" s="252"/>
      <c r="O75" s="252"/>
      <c r="P75" s="253">
        <f t="shared" si="48"/>
        <v>0</v>
      </c>
      <c r="Q75" s="253">
        <f t="shared" si="34"/>
        <v>0</v>
      </c>
      <c r="R75" s="253">
        <f t="shared" si="35"/>
        <v>0</v>
      </c>
      <c r="S75" s="253">
        <f t="shared" si="36"/>
        <v>0</v>
      </c>
      <c r="T75" s="253">
        <f t="shared" si="37"/>
        <v>0</v>
      </c>
      <c r="U75" s="253">
        <f t="shared" si="38"/>
        <v>0</v>
      </c>
      <c r="V75" s="253">
        <f t="shared" si="39"/>
        <v>0</v>
      </c>
      <c r="W75" s="253">
        <f t="shared" si="40"/>
        <v>0</v>
      </c>
      <c r="X75" s="253">
        <f t="shared" si="41"/>
        <v>0</v>
      </c>
      <c r="Y75" s="253">
        <f t="shared" si="42"/>
        <v>0</v>
      </c>
      <c r="Z75" s="253">
        <f t="shared" si="43"/>
        <v>0</v>
      </c>
      <c r="AA75" s="253">
        <f t="shared" si="44"/>
        <v>0</v>
      </c>
      <c r="AB75" s="253">
        <f t="shared" si="45"/>
        <v>0</v>
      </c>
      <c r="AC75" s="253">
        <f t="shared" si="46"/>
        <v>0</v>
      </c>
      <c r="AD75" s="253">
        <f t="shared" si="47"/>
        <v>0</v>
      </c>
      <c r="AE75" s="395"/>
      <c r="AH75" s="395"/>
      <c r="AI75" s="395"/>
      <c r="AJ75" s="395"/>
      <c r="AK75" s="395"/>
      <c r="AL75" s="395"/>
      <c r="AM75" s="395"/>
      <c r="AN75" s="395"/>
      <c r="AO75" s="395"/>
    </row>
    <row r="76" spans="1:41" x14ac:dyDescent="0.2">
      <c r="A76" s="250" t="s">
        <v>705</v>
      </c>
      <c r="B76" s="251"/>
      <c r="C76" s="252" t="s">
        <v>641</v>
      </c>
      <c r="D76" s="252" t="s">
        <v>164</v>
      </c>
      <c r="E76" s="252" t="s">
        <v>164</v>
      </c>
      <c r="F76" s="252" t="s">
        <v>641</v>
      </c>
      <c r="G76" s="252" t="s">
        <v>164</v>
      </c>
      <c r="H76" s="252" t="s">
        <v>641</v>
      </c>
      <c r="I76" s="252" t="s">
        <v>164</v>
      </c>
      <c r="J76" s="252" t="s">
        <v>164</v>
      </c>
      <c r="K76" s="252"/>
      <c r="L76" s="252"/>
      <c r="M76" s="252"/>
      <c r="N76" s="252"/>
      <c r="O76" s="252"/>
      <c r="P76" s="253">
        <f t="shared" si="48"/>
        <v>0</v>
      </c>
      <c r="Q76" s="253">
        <f t="shared" si="34"/>
        <v>0</v>
      </c>
      <c r="R76" s="253">
        <f t="shared" si="35"/>
        <v>0</v>
      </c>
      <c r="S76" s="253">
        <f t="shared" si="36"/>
        <v>0</v>
      </c>
      <c r="T76" s="253">
        <f t="shared" si="37"/>
        <v>0</v>
      </c>
      <c r="U76" s="253">
        <f t="shared" si="38"/>
        <v>0</v>
      </c>
      <c r="V76" s="253">
        <f t="shared" si="39"/>
        <v>0</v>
      </c>
      <c r="W76" s="253">
        <f t="shared" si="40"/>
        <v>0</v>
      </c>
      <c r="X76" s="253">
        <f t="shared" si="41"/>
        <v>0</v>
      </c>
      <c r="Y76" s="253">
        <f t="shared" si="42"/>
        <v>0</v>
      </c>
      <c r="Z76" s="253">
        <f t="shared" si="43"/>
        <v>0</v>
      </c>
      <c r="AA76" s="253">
        <f t="shared" si="44"/>
        <v>0</v>
      </c>
      <c r="AB76" s="253">
        <f t="shared" si="45"/>
        <v>0</v>
      </c>
      <c r="AC76" s="253">
        <f t="shared" si="46"/>
        <v>0</v>
      </c>
      <c r="AD76" s="253">
        <f t="shared" si="47"/>
        <v>0</v>
      </c>
      <c r="AE76" s="395"/>
      <c r="AH76" s="395"/>
      <c r="AI76" s="395"/>
      <c r="AJ76" s="395"/>
      <c r="AK76" s="395"/>
      <c r="AL76" s="395"/>
      <c r="AM76" s="395"/>
      <c r="AN76" s="395"/>
      <c r="AO76" s="395"/>
    </row>
    <row r="77" spans="1:41" x14ac:dyDescent="0.2">
      <c r="A77" s="255" t="s">
        <v>706</v>
      </c>
      <c r="B77" s="251"/>
      <c r="C77" s="252" t="s">
        <v>164</v>
      </c>
      <c r="D77" s="252" t="s">
        <v>164</v>
      </c>
      <c r="E77" s="252" t="s">
        <v>164</v>
      </c>
      <c r="F77" s="252" t="s">
        <v>164</v>
      </c>
      <c r="G77" s="252" t="s">
        <v>164</v>
      </c>
      <c r="H77" s="252" t="s">
        <v>641</v>
      </c>
      <c r="I77" s="252" t="s">
        <v>164</v>
      </c>
      <c r="J77" s="252" t="s">
        <v>164</v>
      </c>
      <c r="K77" s="252"/>
      <c r="L77" s="252"/>
      <c r="M77" s="252"/>
      <c r="N77" s="252"/>
      <c r="O77" s="252"/>
      <c r="P77" s="253">
        <f t="shared" si="48"/>
        <v>0</v>
      </c>
      <c r="Q77" s="253">
        <f t="shared" si="34"/>
        <v>0</v>
      </c>
      <c r="R77" s="253">
        <f t="shared" si="35"/>
        <v>0</v>
      </c>
      <c r="S77" s="253">
        <f t="shared" si="36"/>
        <v>0</v>
      </c>
      <c r="T77" s="253">
        <f t="shared" si="37"/>
        <v>0</v>
      </c>
      <c r="U77" s="253">
        <f t="shared" si="38"/>
        <v>0</v>
      </c>
      <c r="V77" s="253">
        <f t="shared" si="39"/>
        <v>0</v>
      </c>
      <c r="W77" s="253">
        <f t="shared" si="40"/>
        <v>0</v>
      </c>
      <c r="X77" s="253">
        <f t="shared" si="41"/>
        <v>0</v>
      </c>
      <c r="Y77" s="253">
        <f t="shared" si="42"/>
        <v>0</v>
      </c>
      <c r="Z77" s="253">
        <f t="shared" si="43"/>
        <v>0</v>
      </c>
      <c r="AA77" s="253">
        <f t="shared" si="44"/>
        <v>0</v>
      </c>
      <c r="AB77" s="253">
        <f t="shared" si="45"/>
        <v>0</v>
      </c>
      <c r="AC77" s="253">
        <f t="shared" si="46"/>
        <v>0</v>
      </c>
      <c r="AD77" s="253">
        <f t="shared" si="47"/>
        <v>0</v>
      </c>
      <c r="AE77" s="395"/>
      <c r="AH77" s="395"/>
      <c r="AI77" s="395"/>
      <c r="AJ77" s="395"/>
      <c r="AK77" s="395"/>
      <c r="AL77" s="395"/>
      <c r="AM77" s="395"/>
      <c r="AN77" s="395"/>
      <c r="AO77" s="395"/>
    </row>
    <row r="78" spans="1:41" x14ac:dyDescent="0.2">
      <c r="A78" s="255" t="s">
        <v>707</v>
      </c>
      <c r="B78" s="251"/>
      <c r="C78" s="252" t="s">
        <v>641</v>
      </c>
      <c r="D78" s="252" t="s">
        <v>164</v>
      </c>
      <c r="E78" s="252" t="s">
        <v>164</v>
      </c>
      <c r="F78" s="252" t="s">
        <v>641</v>
      </c>
      <c r="G78" s="252" t="s">
        <v>164</v>
      </c>
      <c r="H78" s="252" t="s">
        <v>641</v>
      </c>
      <c r="I78" s="252" t="s">
        <v>164</v>
      </c>
      <c r="J78" s="252" t="s">
        <v>164</v>
      </c>
      <c r="K78" s="252"/>
      <c r="L78" s="252"/>
      <c r="M78" s="252"/>
      <c r="N78" s="252"/>
      <c r="O78" s="252"/>
      <c r="P78" s="253">
        <f t="shared" si="48"/>
        <v>0</v>
      </c>
      <c r="Q78" s="253">
        <f t="shared" si="34"/>
        <v>0</v>
      </c>
      <c r="R78" s="253">
        <f t="shared" si="35"/>
        <v>0</v>
      </c>
      <c r="S78" s="253">
        <f t="shared" si="36"/>
        <v>0</v>
      </c>
      <c r="T78" s="253">
        <f t="shared" si="37"/>
        <v>0</v>
      </c>
      <c r="U78" s="253">
        <f t="shared" si="38"/>
        <v>0</v>
      </c>
      <c r="V78" s="253">
        <f t="shared" si="39"/>
        <v>0</v>
      </c>
      <c r="W78" s="253">
        <f t="shared" si="40"/>
        <v>0</v>
      </c>
      <c r="X78" s="253">
        <f t="shared" si="41"/>
        <v>0</v>
      </c>
      <c r="Y78" s="253">
        <f t="shared" si="42"/>
        <v>0</v>
      </c>
      <c r="Z78" s="253">
        <f t="shared" si="43"/>
        <v>0</v>
      </c>
      <c r="AA78" s="253">
        <f t="shared" si="44"/>
        <v>0</v>
      </c>
      <c r="AB78" s="253">
        <f t="shared" si="45"/>
        <v>0</v>
      </c>
      <c r="AC78" s="253">
        <f t="shared" si="46"/>
        <v>0</v>
      </c>
      <c r="AD78" s="253">
        <f t="shared" si="47"/>
        <v>0</v>
      </c>
      <c r="AE78" s="395"/>
      <c r="AH78" s="395"/>
      <c r="AI78" s="395"/>
      <c r="AJ78" s="395"/>
      <c r="AK78" s="395"/>
      <c r="AL78" s="395"/>
      <c r="AM78" s="395"/>
      <c r="AN78" s="395"/>
      <c r="AO78" s="395"/>
    </row>
    <row r="79" spans="1:41" hidden="1" x14ac:dyDescent="0.2">
      <c r="A79" s="255" t="s">
        <v>830</v>
      </c>
      <c r="B79" s="251"/>
      <c r="C79" s="252" t="s">
        <v>164</v>
      </c>
      <c r="D79" s="252" t="s">
        <v>164</v>
      </c>
      <c r="E79" s="252" t="s">
        <v>164</v>
      </c>
      <c r="F79" s="252" t="s">
        <v>164</v>
      </c>
      <c r="G79" s="252" t="s">
        <v>164</v>
      </c>
      <c r="H79" s="252" t="s">
        <v>164</v>
      </c>
      <c r="I79" s="252" t="s">
        <v>164</v>
      </c>
      <c r="J79" s="252" t="s">
        <v>164</v>
      </c>
      <c r="K79" s="252"/>
      <c r="L79" s="252"/>
      <c r="M79" s="252"/>
      <c r="N79" s="252"/>
      <c r="O79" s="252"/>
      <c r="P79" s="253">
        <f t="shared" si="48"/>
        <v>0</v>
      </c>
      <c r="Q79" s="253">
        <f t="shared" si="34"/>
        <v>0</v>
      </c>
      <c r="R79" s="253">
        <f t="shared" si="35"/>
        <v>0</v>
      </c>
      <c r="S79" s="253">
        <f t="shared" si="36"/>
        <v>0</v>
      </c>
      <c r="T79" s="253">
        <f t="shared" si="37"/>
        <v>0</v>
      </c>
      <c r="U79" s="253">
        <f t="shared" si="38"/>
        <v>0</v>
      </c>
      <c r="V79" s="253">
        <f t="shared" si="39"/>
        <v>0</v>
      </c>
      <c r="W79" s="253">
        <f t="shared" si="40"/>
        <v>0</v>
      </c>
      <c r="X79" s="253">
        <f t="shared" si="41"/>
        <v>0</v>
      </c>
      <c r="Y79" s="253">
        <f t="shared" si="42"/>
        <v>0</v>
      </c>
      <c r="Z79" s="253">
        <f t="shared" si="43"/>
        <v>0</v>
      </c>
      <c r="AA79" s="253">
        <f t="shared" si="44"/>
        <v>0</v>
      </c>
      <c r="AB79" s="253">
        <f t="shared" si="45"/>
        <v>0</v>
      </c>
      <c r="AC79" s="253">
        <f t="shared" si="46"/>
        <v>0</v>
      </c>
      <c r="AD79" s="253">
        <f t="shared" si="47"/>
        <v>0</v>
      </c>
      <c r="AE79" s="395"/>
      <c r="AH79" s="395"/>
      <c r="AI79" s="395"/>
      <c r="AJ79" s="395"/>
      <c r="AK79" s="395"/>
      <c r="AL79" s="395"/>
      <c r="AM79" s="395"/>
      <c r="AN79" s="395"/>
      <c r="AO79" s="395"/>
    </row>
    <row r="80" spans="1:41" x14ac:dyDescent="0.2">
      <c r="A80" s="255" t="s">
        <v>708</v>
      </c>
      <c r="B80" s="251"/>
      <c r="C80" s="252" t="s">
        <v>641</v>
      </c>
      <c r="D80" s="252" t="s">
        <v>164</v>
      </c>
      <c r="E80" s="252" t="s">
        <v>164</v>
      </c>
      <c r="F80" s="252" t="s">
        <v>164</v>
      </c>
      <c r="G80" s="252" t="s">
        <v>164</v>
      </c>
      <c r="H80" s="252" t="s">
        <v>641</v>
      </c>
      <c r="I80" s="252" t="s">
        <v>164</v>
      </c>
      <c r="J80" s="252" t="s">
        <v>164</v>
      </c>
      <c r="K80" s="252"/>
      <c r="L80" s="252"/>
      <c r="M80" s="252"/>
      <c r="N80" s="252"/>
      <c r="O80" s="252"/>
      <c r="P80" s="253">
        <f t="shared" si="48"/>
        <v>0</v>
      </c>
      <c r="Q80" s="253">
        <f t="shared" si="34"/>
        <v>0</v>
      </c>
      <c r="R80" s="253">
        <f t="shared" si="35"/>
        <v>0</v>
      </c>
      <c r="S80" s="253">
        <f t="shared" si="36"/>
        <v>0</v>
      </c>
      <c r="T80" s="253">
        <f t="shared" si="37"/>
        <v>0</v>
      </c>
      <c r="U80" s="253">
        <f t="shared" si="38"/>
        <v>0</v>
      </c>
      <c r="V80" s="253">
        <f t="shared" si="39"/>
        <v>0</v>
      </c>
      <c r="W80" s="253">
        <f t="shared" si="40"/>
        <v>0</v>
      </c>
      <c r="X80" s="253">
        <f t="shared" si="41"/>
        <v>0</v>
      </c>
      <c r="Y80" s="253">
        <f t="shared" si="42"/>
        <v>0</v>
      </c>
      <c r="Z80" s="253">
        <f t="shared" si="43"/>
        <v>0</v>
      </c>
      <c r="AA80" s="253">
        <f t="shared" si="44"/>
        <v>0</v>
      </c>
      <c r="AB80" s="253">
        <f t="shared" si="45"/>
        <v>0</v>
      </c>
      <c r="AC80" s="253">
        <f t="shared" si="46"/>
        <v>0</v>
      </c>
      <c r="AD80" s="253">
        <f t="shared" si="47"/>
        <v>0</v>
      </c>
      <c r="AE80" s="395"/>
      <c r="AH80" s="395"/>
      <c r="AI80" s="395"/>
      <c r="AJ80" s="395"/>
      <c r="AK80" s="395"/>
      <c r="AL80" s="395"/>
      <c r="AM80" s="395"/>
      <c r="AN80" s="395"/>
      <c r="AO80" s="395"/>
    </row>
    <row r="81" spans="1:41" hidden="1" x14ac:dyDescent="0.2">
      <c r="A81" s="250" t="s">
        <v>709</v>
      </c>
      <c r="B81" s="251"/>
      <c r="C81" s="252" t="s">
        <v>164</v>
      </c>
      <c r="D81" s="252" t="s">
        <v>164</v>
      </c>
      <c r="E81" s="252" t="s">
        <v>164</v>
      </c>
      <c r="F81" s="252" t="s">
        <v>164</v>
      </c>
      <c r="G81" s="252" t="s">
        <v>164</v>
      </c>
      <c r="H81" s="252" t="s">
        <v>164</v>
      </c>
      <c r="I81" s="252" t="s">
        <v>164</v>
      </c>
      <c r="J81" s="252" t="s">
        <v>164</v>
      </c>
      <c r="K81" s="252"/>
      <c r="L81" s="252"/>
      <c r="M81" s="252"/>
      <c r="N81" s="252"/>
      <c r="O81" s="252"/>
      <c r="P81" s="253">
        <f t="shared" si="48"/>
        <v>0</v>
      </c>
      <c r="Q81" s="253">
        <f t="shared" si="34"/>
        <v>0</v>
      </c>
      <c r="R81" s="253">
        <f t="shared" si="35"/>
        <v>0</v>
      </c>
      <c r="S81" s="253">
        <f t="shared" si="36"/>
        <v>0</v>
      </c>
      <c r="T81" s="253">
        <f t="shared" si="37"/>
        <v>0</v>
      </c>
      <c r="U81" s="253">
        <f t="shared" si="38"/>
        <v>0</v>
      </c>
      <c r="V81" s="253">
        <f t="shared" si="39"/>
        <v>0</v>
      </c>
      <c r="W81" s="253">
        <f t="shared" si="40"/>
        <v>0</v>
      </c>
      <c r="X81" s="253">
        <f t="shared" si="41"/>
        <v>0</v>
      </c>
      <c r="Y81" s="253">
        <f t="shared" si="42"/>
        <v>0</v>
      </c>
      <c r="Z81" s="253">
        <f t="shared" si="43"/>
        <v>0</v>
      </c>
      <c r="AA81" s="253">
        <f t="shared" si="44"/>
        <v>0</v>
      </c>
      <c r="AB81" s="253">
        <f t="shared" si="45"/>
        <v>0</v>
      </c>
      <c r="AC81" s="253">
        <f t="shared" si="46"/>
        <v>0</v>
      </c>
      <c r="AD81" s="253">
        <f t="shared" si="47"/>
        <v>0</v>
      </c>
      <c r="AE81" s="395"/>
      <c r="AH81" s="395"/>
      <c r="AI81" s="395"/>
      <c r="AJ81" s="395"/>
      <c r="AK81" s="395"/>
      <c r="AL81" s="395"/>
      <c r="AM81" s="395"/>
      <c r="AN81" s="395"/>
      <c r="AO81" s="395"/>
    </row>
    <row r="82" spans="1:41" x14ac:dyDescent="0.2">
      <c r="A82" s="250" t="s">
        <v>710</v>
      </c>
      <c r="B82" s="251"/>
      <c r="C82" s="252" t="s">
        <v>641</v>
      </c>
      <c r="D82" s="252" t="s">
        <v>164</v>
      </c>
      <c r="E82" s="252" t="s">
        <v>164</v>
      </c>
      <c r="F82" s="252" t="s">
        <v>641</v>
      </c>
      <c r="G82" s="252" t="s">
        <v>164</v>
      </c>
      <c r="H82" s="252" t="s">
        <v>641</v>
      </c>
      <c r="I82" s="252" t="s">
        <v>164</v>
      </c>
      <c r="J82" s="252" t="s">
        <v>164</v>
      </c>
      <c r="K82" s="252"/>
      <c r="L82" s="252"/>
      <c r="M82" s="252"/>
      <c r="N82" s="252"/>
      <c r="O82" s="252"/>
      <c r="P82" s="253">
        <f t="shared" si="48"/>
        <v>0</v>
      </c>
      <c r="Q82" s="253">
        <f t="shared" si="34"/>
        <v>0</v>
      </c>
      <c r="R82" s="253">
        <f t="shared" si="35"/>
        <v>0</v>
      </c>
      <c r="S82" s="253">
        <f t="shared" si="36"/>
        <v>0</v>
      </c>
      <c r="T82" s="253">
        <f t="shared" si="37"/>
        <v>0</v>
      </c>
      <c r="U82" s="253">
        <f t="shared" si="38"/>
        <v>0</v>
      </c>
      <c r="V82" s="253">
        <f t="shared" si="39"/>
        <v>0</v>
      </c>
      <c r="W82" s="253">
        <f t="shared" si="40"/>
        <v>0</v>
      </c>
      <c r="X82" s="253">
        <f t="shared" si="41"/>
        <v>0</v>
      </c>
      <c r="Y82" s="253">
        <f t="shared" si="42"/>
        <v>0</v>
      </c>
      <c r="Z82" s="253">
        <f t="shared" si="43"/>
        <v>0</v>
      </c>
      <c r="AA82" s="253">
        <f t="shared" si="44"/>
        <v>0</v>
      </c>
      <c r="AB82" s="253">
        <f t="shared" si="45"/>
        <v>0</v>
      </c>
      <c r="AC82" s="253">
        <f t="shared" si="46"/>
        <v>0</v>
      </c>
      <c r="AD82" s="253">
        <f t="shared" si="47"/>
        <v>0</v>
      </c>
      <c r="AE82" s="395"/>
      <c r="AH82" s="395"/>
      <c r="AI82" s="395"/>
      <c r="AJ82" s="395"/>
      <c r="AK82" s="395"/>
      <c r="AL82" s="395"/>
      <c r="AM82" s="395"/>
      <c r="AN82" s="395"/>
      <c r="AO82" s="395"/>
    </row>
    <row r="83" spans="1:41" x14ac:dyDescent="0.2">
      <c r="A83" s="255" t="s">
        <v>711</v>
      </c>
      <c r="B83" s="251"/>
      <c r="C83" s="252" t="s">
        <v>641</v>
      </c>
      <c r="D83" s="252" t="s">
        <v>164</v>
      </c>
      <c r="E83" s="252" t="s">
        <v>164</v>
      </c>
      <c r="F83" s="252" t="s">
        <v>641</v>
      </c>
      <c r="G83" s="252" t="s">
        <v>164</v>
      </c>
      <c r="H83" s="252" t="s">
        <v>641</v>
      </c>
      <c r="I83" s="252" t="s">
        <v>164</v>
      </c>
      <c r="J83" s="252" t="s">
        <v>164</v>
      </c>
      <c r="K83" s="252"/>
      <c r="L83" s="252"/>
      <c r="M83" s="252"/>
      <c r="N83" s="252"/>
      <c r="O83" s="252"/>
      <c r="P83" s="253">
        <f t="shared" si="48"/>
        <v>0</v>
      </c>
      <c r="Q83" s="253">
        <f t="shared" si="34"/>
        <v>0</v>
      </c>
      <c r="R83" s="253">
        <f t="shared" si="35"/>
        <v>0</v>
      </c>
      <c r="S83" s="253">
        <f t="shared" si="36"/>
        <v>0</v>
      </c>
      <c r="T83" s="253">
        <f t="shared" si="37"/>
        <v>0</v>
      </c>
      <c r="U83" s="253">
        <f t="shared" si="38"/>
        <v>0</v>
      </c>
      <c r="V83" s="253">
        <f t="shared" si="39"/>
        <v>0</v>
      </c>
      <c r="W83" s="253">
        <f t="shared" si="40"/>
        <v>0</v>
      </c>
      <c r="X83" s="253">
        <f t="shared" si="41"/>
        <v>0</v>
      </c>
      <c r="Y83" s="253">
        <f t="shared" si="42"/>
        <v>0</v>
      </c>
      <c r="Z83" s="253">
        <f t="shared" si="43"/>
        <v>0</v>
      </c>
      <c r="AA83" s="253">
        <f t="shared" si="44"/>
        <v>0</v>
      </c>
      <c r="AB83" s="253">
        <f t="shared" si="45"/>
        <v>0</v>
      </c>
      <c r="AC83" s="253">
        <f t="shared" si="46"/>
        <v>0</v>
      </c>
      <c r="AD83" s="253">
        <f t="shared" si="47"/>
        <v>0</v>
      </c>
      <c r="AE83" s="395"/>
      <c r="AH83" s="395"/>
      <c r="AI83" s="395"/>
      <c r="AJ83" s="395"/>
      <c r="AK83" s="395"/>
      <c r="AL83" s="395"/>
      <c r="AM83" s="395"/>
      <c r="AN83" s="395"/>
      <c r="AO83" s="395"/>
    </row>
    <row r="84" spans="1:41" hidden="1" x14ac:dyDescent="0.2">
      <c r="A84" s="255" t="s">
        <v>831</v>
      </c>
      <c r="B84" s="251"/>
      <c r="C84" s="252" t="s">
        <v>164</v>
      </c>
      <c r="D84" s="252" t="s">
        <v>164</v>
      </c>
      <c r="E84" s="252" t="s">
        <v>164</v>
      </c>
      <c r="F84" s="252" t="s">
        <v>164</v>
      </c>
      <c r="G84" s="252" t="s">
        <v>164</v>
      </c>
      <c r="H84" s="252" t="s">
        <v>164</v>
      </c>
      <c r="I84" s="252" t="s">
        <v>164</v>
      </c>
      <c r="J84" s="252" t="s">
        <v>164</v>
      </c>
      <c r="K84" s="252"/>
      <c r="L84" s="252"/>
      <c r="M84" s="252"/>
      <c r="N84" s="252"/>
      <c r="O84" s="252"/>
      <c r="P84" s="253">
        <f t="shared" si="48"/>
        <v>0</v>
      </c>
      <c r="Q84" s="253">
        <f t="shared" si="34"/>
        <v>0</v>
      </c>
      <c r="R84" s="253">
        <f t="shared" si="35"/>
        <v>0</v>
      </c>
      <c r="S84" s="253">
        <f t="shared" si="36"/>
        <v>0</v>
      </c>
      <c r="T84" s="253">
        <f t="shared" si="37"/>
        <v>0</v>
      </c>
      <c r="U84" s="253">
        <f t="shared" si="38"/>
        <v>0</v>
      </c>
      <c r="V84" s="253">
        <f t="shared" si="39"/>
        <v>0</v>
      </c>
      <c r="W84" s="253">
        <f t="shared" si="40"/>
        <v>0</v>
      </c>
      <c r="X84" s="253">
        <f t="shared" si="41"/>
        <v>0</v>
      </c>
      <c r="Y84" s="253">
        <f t="shared" si="42"/>
        <v>0</v>
      </c>
      <c r="Z84" s="253">
        <f t="shared" si="43"/>
        <v>0</v>
      </c>
      <c r="AA84" s="253">
        <f t="shared" si="44"/>
        <v>0</v>
      </c>
      <c r="AB84" s="253">
        <f t="shared" si="45"/>
        <v>0</v>
      </c>
      <c r="AC84" s="253">
        <f t="shared" si="46"/>
        <v>0</v>
      </c>
      <c r="AD84" s="253">
        <f t="shared" si="47"/>
        <v>0</v>
      </c>
      <c r="AE84" s="395"/>
      <c r="AH84" s="395"/>
      <c r="AI84" s="395"/>
      <c r="AJ84" s="395"/>
      <c r="AK84" s="395"/>
      <c r="AL84" s="395"/>
      <c r="AM84" s="395"/>
      <c r="AN84" s="395"/>
      <c r="AO84" s="395"/>
    </row>
    <row r="85" spans="1:41" x14ac:dyDescent="0.2">
      <c r="A85" s="255" t="s">
        <v>712</v>
      </c>
      <c r="B85" s="251"/>
      <c r="C85" s="252" t="s">
        <v>641</v>
      </c>
      <c r="D85" s="252" t="s">
        <v>164</v>
      </c>
      <c r="E85" s="252" t="s">
        <v>164</v>
      </c>
      <c r="F85" s="252" t="s">
        <v>641</v>
      </c>
      <c r="G85" s="252" t="s">
        <v>164</v>
      </c>
      <c r="H85" s="252" t="s">
        <v>164</v>
      </c>
      <c r="I85" s="252" t="s">
        <v>164</v>
      </c>
      <c r="J85" s="252" t="s">
        <v>164</v>
      </c>
      <c r="K85" s="252"/>
      <c r="L85" s="252"/>
      <c r="M85" s="252"/>
      <c r="N85" s="252"/>
      <c r="O85" s="252"/>
      <c r="P85" s="253">
        <f t="shared" si="48"/>
        <v>0</v>
      </c>
      <c r="Q85" s="253">
        <f t="shared" si="34"/>
        <v>0</v>
      </c>
      <c r="R85" s="253">
        <f t="shared" si="35"/>
        <v>0</v>
      </c>
      <c r="S85" s="253">
        <f t="shared" si="36"/>
        <v>0</v>
      </c>
      <c r="T85" s="253">
        <f t="shared" si="37"/>
        <v>0</v>
      </c>
      <c r="U85" s="253">
        <f t="shared" si="38"/>
        <v>0</v>
      </c>
      <c r="V85" s="253">
        <f t="shared" si="39"/>
        <v>0</v>
      </c>
      <c r="W85" s="253">
        <f t="shared" si="40"/>
        <v>0</v>
      </c>
      <c r="X85" s="253">
        <f t="shared" si="41"/>
        <v>0</v>
      </c>
      <c r="Y85" s="253">
        <f t="shared" si="42"/>
        <v>0</v>
      </c>
      <c r="Z85" s="253">
        <f t="shared" si="43"/>
        <v>0</v>
      </c>
      <c r="AA85" s="253">
        <f t="shared" si="44"/>
        <v>0</v>
      </c>
      <c r="AB85" s="253">
        <f t="shared" si="45"/>
        <v>0</v>
      </c>
      <c r="AC85" s="253">
        <f t="shared" si="46"/>
        <v>0</v>
      </c>
      <c r="AD85" s="253">
        <f t="shared" si="47"/>
        <v>0</v>
      </c>
      <c r="AE85" s="395"/>
      <c r="AH85" s="395"/>
      <c r="AI85" s="395"/>
      <c r="AJ85" s="395"/>
      <c r="AK85" s="395"/>
      <c r="AL85" s="395"/>
      <c r="AM85" s="395"/>
      <c r="AN85" s="395"/>
      <c r="AO85" s="395"/>
    </row>
    <row r="86" spans="1:41" x14ac:dyDescent="0.2">
      <c r="A86" s="250" t="s">
        <v>713</v>
      </c>
      <c r="B86" s="251"/>
      <c r="C86" s="252" t="s">
        <v>164</v>
      </c>
      <c r="D86" s="252" t="s">
        <v>641</v>
      </c>
      <c r="E86" s="252" t="s">
        <v>164</v>
      </c>
      <c r="F86" s="252" t="s">
        <v>164</v>
      </c>
      <c r="G86" s="252" t="s">
        <v>164</v>
      </c>
      <c r="H86" s="252" t="s">
        <v>164</v>
      </c>
      <c r="I86" s="252" t="s">
        <v>164</v>
      </c>
      <c r="J86" s="252" t="s">
        <v>164</v>
      </c>
      <c r="K86" s="252"/>
      <c r="L86" s="252"/>
      <c r="M86" s="252"/>
      <c r="N86" s="252"/>
      <c r="O86" s="252"/>
      <c r="P86" s="253">
        <f t="shared" si="48"/>
        <v>0</v>
      </c>
      <c r="Q86" s="253">
        <f t="shared" si="34"/>
        <v>0</v>
      </c>
      <c r="R86" s="253">
        <f t="shared" si="35"/>
        <v>0</v>
      </c>
      <c r="S86" s="253">
        <f t="shared" si="36"/>
        <v>0</v>
      </c>
      <c r="T86" s="253">
        <f t="shared" si="37"/>
        <v>0</v>
      </c>
      <c r="U86" s="253">
        <f t="shared" si="38"/>
        <v>0</v>
      </c>
      <c r="V86" s="253">
        <f t="shared" si="39"/>
        <v>0</v>
      </c>
      <c r="W86" s="253">
        <f t="shared" si="40"/>
        <v>0</v>
      </c>
      <c r="X86" s="253">
        <f t="shared" si="41"/>
        <v>0</v>
      </c>
      <c r="Y86" s="253">
        <f t="shared" si="42"/>
        <v>0</v>
      </c>
      <c r="Z86" s="253">
        <f t="shared" si="43"/>
        <v>0</v>
      </c>
      <c r="AA86" s="253">
        <f t="shared" si="44"/>
        <v>0</v>
      </c>
      <c r="AB86" s="253">
        <f t="shared" si="45"/>
        <v>0</v>
      </c>
      <c r="AC86" s="253">
        <f t="shared" si="46"/>
        <v>0</v>
      </c>
      <c r="AD86" s="253">
        <f t="shared" si="47"/>
        <v>0</v>
      </c>
      <c r="AE86" s="395"/>
      <c r="AH86" s="395"/>
      <c r="AI86" s="395"/>
      <c r="AJ86" s="395"/>
      <c r="AK86" s="395"/>
      <c r="AL86" s="395"/>
      <c r="AM86" s="395"/>
      <c r="AN86" s="395"/>
      <c r="AO86" s="395"/>
    </row>
    <row r="87" spans="1:41" x14ac:dyDescent="0.2">
      <c r="A87" s="255" t="s">
        <v>832</v>
      </c>
      <c r="B87" s="251"/>
      <c r="C87" s="252" t="s">
        <v>164</v>
      </c>
      <c r="D87" s="252" t="s">
        <v>164</v>
      </c>
      <c r="E87" s="252" t="s">
        <v>164</v>
      </c>
      <c r="F87" s="252" t="s">
        <v>641</v>
      </c>
      <c r="G87" s="252" t="s">
        <v>164</v>
      </c>
      <c r="H87" s="252" t="s">
        <v>164</v>
      </c>
      <c r="I87" s="252" t="s">
        <v>164</v>
      </c>
      <c r="J87" s="252" t="s">
        <v>164</v>
      </c>
      <c r="K87" s="252"/>
      <c r="L87" s="252"/>
      <c r="M87" s="252"/>
      <c r="N87" s="252"/>
      <c r="O87" s="252"/>
      <c r="P87" s="253">
        <f t="shared" si="48"/>
        <v>0</v>
      </c>
      <c r="Q87" s="253">
        <f t="shared" si="34"/>
        <v>0</v>
      </c>
      <c r="R87" s="253">
        <f t="shared" si="35"/>
        <v>0</v>
      </c>
      <c r="S87" s="253">
        <f t="shared" si="36"/>
        <v>0</v>
      </c>
      <c r="T87" s="253">
        <f t="shared" si="37"/>
        <v>0</v>
      </c>
      <c r="U87" s="253">
        <f t="shared" si="38"/>
        <v>0</v>
      </c>
      <c r="V87" s="253">
        <f t="shared" si="39"/>
        <v>0</v>
      </c>
      <c r="W87" s="253">
        <f t="shared" si="40"/>
        <v>0</v>
      </c>
      <c r="X87" s="253">
        <f t="shared" si="41"/>
        <v>0</v>
      </c>
      <c r="Y87" s="253">
        <f t="shared" si="42"/>
        <v>0</v>
      </c>
      <c r="Z87" s="253">
        <f t="shared" si="43"/>
        <v>0</v>
      </c>
      <c r="AA87" s="253">
        <f t="shared" si="44"/>
        <v>0</v>
      </c>
      <c r="AB87" s="253">
        <f t="shared" si="45"/>
        <v>0</v>
      </c>
      <c r="AC87" s="253">
        <f t="shared" si="46"/>
        <v>0</v>
      </c>
      <c r="AD87" s="253">
        <f t="shared" si="47"/>
        <v>0</v>
      </c>
      <c r="AE87" s="395"/>
      <c r="AH87" s="395"/>
      <c r="AI87" s="395"/>
      <c r="AJ87" s="395"/>
      <c r="AK87" s="395"/>
      <c r="AL87" s="395"/>
      <c r="AM87" s="395"/>
      <c r="AN87" s="395"/>
      <c r="AO87" s="395"/>
    </row>
    <row r="88" spans="1:41" x14ac:dyDescent="0.2">
      <c r="A88" s="255" t="s">
        <v>714</v>
      </c>
      <c r="B88" s="251"/>
      <c r="C88" s="252" t="s">
        <v>164</v>
      </c>
      <c r="D88" s="252" t="s">
        <v>164</v>
      </c>
      <c r="E88" s="252" t="s">
        <v>164</v>
      </c>
      <c r="F88" s="252" t="s">
        <v>641</v>
      </c>
      <c r="G88" s="252" t="s">
        <v>164</v>
      </c>
      <c r="H88" s="252" t="s">
        <v>164</v>
      </c>
      <c r="I88" s="252" t="s">
        <v>164</v>
      </c>
      <c r="J88" s="252" t="s">
        <v>164</v>
      </c>
      <c r="K88" s="252"/>
      <c r="L88" s="252"/>
      <c r="M88" s="252"/>
      <c r="N88" s="252"/>
      <c r="O88" s="252"/>
      <c r="P88" s="253">
        <f t="shared" si="48"/>
        <v>0</v>
      </c>
      <c r="Q88" s="253">
        <f t="shared" si="34"/>
        <v>0</v>
      </c>
      <c r="R88" s="253">
        <f t="shared" si="35"/>
        <v>0</v>
      </c>
      <c r="S88" s="253">
        <f t="shared" si="36"/>
        <v>0</v>
      </c>
      <c r="T88" s="253">
        <f t="shared" si="37"/>
        <v>0</v>
      </c>
      <c r="U88" s="253">
        <f t="shared" si="38"/>
        <v>0</v>
      </c>
      <c r="V88" s="253">
        <f t="shared" si="39"/>
        <v>0</v>
      </c>
      <c r="W88" s="253">
        <f t="shared" si="40"/>
        <v>0</v>
      </c>
      <c r="X88" s="253">
        <f t="shared" si="41"/>
        <v>0</v>
      </c>
      <c r="Y88" s="253">
        <f t="shared" si="42"/>
        <v>0</v>
      </c>
      <c r="Z88" s="253">
        <f t="shared" si="43"/>
        <v>0</v>
      </c>
      <c r="AA88" s="253">
        <f t="shared" si="44"/>
        <v>0</v>
      </c>
      <c r="AB88" s="253">
        <f t="shared" si="45"/>
        <v>0</v>
      </c>
      <c r="AC88" s="253">
        <f t="shared" si="46"/>
        <v>0</v>
      </c>
      <c r="AD88" s="253">
        <f t="shared" si="47"/>
        <v>0</v>
      </c>
      <c r="AE88" s="395"/>
      <c r="AH88" s="395"/>
      <c r="AI88" s="395"/>
      <c r="AJ88" s="395"/>
      <c r="AK88" s="395"/>
      <c r="AL88" s="395"/>
      <c r="AM88" s="395"/>
      <c r="AN88" s="395"/>
      <c r="AO88" s="395"/>
    </row>
    <row r="89" spans="1:41" x14ac:dyDescent="0.2">
      <c r="A89" s="250" t="s">
        <v>715</v>
      </c>
      <c r="B89" s="251"/>
      <c r="C89" s="252" t="s">
        <v>164</v>
      </c>
      <c r="D89" s="252" t="s">
        <v>641</v>
      </c>
      <c r="E89" s="252" t="s">
        <v>164</v>
      </c>
      <c r="F89" s="252" t="s">
        <v>641</v>
      </c>
      <c r="G89" s="252" t="s">
        <v>164</v>
      </c>
      <c r="H89" s="252" t="s">
        <v>164</v>
      </c>
      <c r="I89" s="252" t="s">
        <v>164</v>
      </c>
      <c r="J89" s="252" t="s">
        <v>164</v>
      </c>
      <c r="K89" s="252"/>
      <c r="L89" s="252"/>
      <c r="M89" s="252"/>
      <c r="N89" s="252"/>
      <c r="O89" s="252"/>
      <c r="P89" s="253">
        <f t="shared" si="48"/>
        <v>0</v>
      </c>
      <c r="Q89" s="253">
        <f t="shared" si="34"/>
        <v>0</v>
      </c>
      <c r="R89" s="253">
        <f t="shared" si="35"/>
        <v>0</v>
      </c>
      <c r="S89" s="253">
        <f t="shared" si="36"/>
        <v>0</v>
      </c>
      <c r="T89" s="253">
        <f t="shared" si="37"/>
        <v>0</v>
      </c>
      <c r="U89" s="253">
        <f t="shared" si="38"/>
        <v>0</v>
      </c>
      <c r="V89" s="253">
        <f t="shared" si="39"/>
        <v>0</v>
      </c>
      <c r="W89" s="253">
        <f t="shared" si="40"/>
        <v>0</v>
      </c>
      <c r="X89" s="253">
        <f t="shared" si="41"/>
        <v>0</v>
      </c>
      <c r="Y89" s="253">
        <f t="shared" si="42"/>
        <v>0</v>
      </c>
      <c r="Z89" s="253">
        <f t="shared" si="43"/>
        <v>0</v>
      </c>
      <c r="AA89" s="253">
        <f t="shared" si="44"/>
        <v>0</v>
      </c>
      <c r="AB89" s="253">
        <f t="shared" si="45"/>
        <v>0</v>
      </c>
      <c r="AC89" s="253">
        <f t="shared" si="46"/>
        <v>0</v>
      </c>
      <c r="AD89" s="253">
        <f t="shared" si="47"/>
        <v>0</v>
      </c>
      <c r="AE89" s="395"/>
      <c r="AH89" s="395"/>
      <c r="AI89" s="395"/>
      <c r="AJ89" s="395"/>
      <c r="AK89" s="395"/>
      <c r="AL89" s="395"/>
      <c r="AM89" s="395"/>
      <c r="AN89" s="395"/>
      <c r="AO89" s="395"/>
    </row>
    <row r="90" spans="1:41" x14ac:dyDescent="0.2">
      <c r="A90" s="250" t="s">
        <v>833</v>
      </c>
      <c r="B90" s="251"/>
      <c r="C90" s="252" t="s">
        <v>164</v>
      </c>
      <c r="D90" s="252" t="s">
        <v>164</v>
      </c>
      <c r="E90" s="252" t="s">
        <v>164</v>
      </c>
      <c r="F90" s="252" t="s">
        <v>641</v>
      </c>
      <c r="G90" s="252" t="s">
        <v>164</v>
      </c>
      <c r="H90" s="252" t="s">
        <v>164</v>
      </c>
      <c r="I90" s="252" t="s">
        <v>164</v>
      </c>
      <c r="J90" s="252" t="s">
        <v>164</v>
      </c>
      <c r="K90" s="252"/>
      <c r="L90" s="252"/>
      <c r="M90" s="252"/>
      <c r="N90" s="252"/>
      <c r="O90" s="252"/>
      <c r="P90" s="253">
        <f t="shared" si="48"/>
        <v>0</v>
      </c>
      <c r="Q90" s="253">
        <f t="shared" si="34"/>
        <v>0</v>
      </c>
      <c r="R90" s="253">
        <f t="shared" si="35"/>
        <v>0</v>
      </c>
      <c r="S90" s="253">
        <f t="shared" si="36"/>
        <v>0</v>
      </c>
      <c r="T90" s="253">
        <f t="shared" si="37"/>
        <v>0</v>
      </c>
      <c r="U90" s="253">
        <f t="shared" si="38"/>
        <v>0</v>
      </c>
      <c r="V90" s="253">
        <f t="shared" si="39"/>
        <v>0</v>
      </c>
      <c r="W90" s="253">
        <f t="shared" si="40"/>
        <v>0</v>
      </c>
      <c r="X90" s="253">
        <f t="shared" si="41"/>
        <v>0</v>
      </c>
      <c r="Y90" s="253">
        <f t="shared" si="42"/>
        <v>0</v>
      </c>
      <c r="Z90" s="253">
        <f t="shared" si="43"/>
        <v>0</v>
      </c>
      <c r="AA90" s="253">
        <f t="shared" si="44"/>
        <v>0</v>
      </c>
      <c r="AB90" s="253">
        <f t="shared" si="45"/>
        <v>0</v>
      </c>
      <c r="AC90" s="253">
        <f t="shared" si="46"/>
        <v>0</v>
      </c>
      <c r="AD90" s="253">
        <f t="shared" si="47"/>
        <v>0</v>
      </c>
      <c r="AE90" s="395"/>
      <c r="AH90" s="395"/>
      <c r="AI90" s="395"/>
      <c r="AJ90" s="395"/>
      <c r="AK90" s="395"/>
      <c r="AL90" s="395"/>
      <c r="AM90" s="395"/>
      <c r="AN90" s="395"/>
      <c r="AO90" s="395"/>
    </row>
    <row r="91" spans="1:41" x14ac:dyDescent="0.2">
      <c r="A91" s="250" t="s">
        <v>716</v>
      </c>
      <c r="B91" s="251"/>
      <c r="C91" s="252" t="s">
        <v>641</v>
      </c>
      <c r="D91" s="252" t="s">
        <v>164</v>
      </c>
      <c r="E91" s="252" t="s">
        <v>164</v>
      </c>
      <c r="F91" s="252" t="s">
        <v>164</v>
      </c>
      <c r="G91" s="252" t="s">
        <v>164</v>
      </c>
      <c r="H91" s="252" t="s">
        <v>164</v>
      </c>
      <c r="I91" s="252" t="s">
        <v>164</v>
      </c>
      <c r="J91" s="252" t="s">
        <v>164</v>
      </c>
      <c r="K91" s="252"/>
      <c r="L91" s="252"/>
      <c r="M91" s="252"/>
      <c r="N91" s="252"/>
      <c r="O91" s="252"/>
      <c r="P91" s="253">
        <f t="shared" si="48"/>
        <v>0</v>
      </c>
      <c r="Q91" s="253">
        <f t="shared" si="34"/>
        <v>0</v>
      </c>
      <c r="R91" s="253">
        <f t="shared" si="35"/>
        <v>0</v>
      </c>
      <c r="S91" s="253">
        <f t="shared" si="36"/>
        <v>0</v>
      </c>
      <c r="T91" s="253">
        <f t="shared" si="37"/>
        <v>0</v>
      </c>
      <c r="U91" s="253">
        <f t="shared" si="38"/>
        <v>0</v>
      </c>
      <c r="V91" s="253">
        <f t="shared" si="39"/>
        <v>0</v>
      </c>
      <c r="W91" s="253">
        <f t="shared" si="40"/>
        <v>0</v>
      </c>
      <c r="X91" s="253">
        <f t="shared" si="41"/>
        <v>0</v>
      </c>
      <c r="Y91" s="253">
        <f t="shared" si="42"/>
        <v>0</v>
      </c>
      <c r="Z91" s="253">
        <f t="shared" si="43"/>
        <v>0</v>
      </c>
      <c r="AA91" s="253">
        <f t="shared" si="44"/>
        <v>0</v>
      </c>
      <c r="AB91" s="253">
        <f t="shared" si="45"/>
        <v>0</v>
      </c>
      <c r="AC91" s="253">
        <f t="shared" si="46"/>
        <v>0</v>
      </c>
      <c r="AD91" s="253">
        <f t="shared" si="47"/>
        <v>0</v>
      </c>
      <c r="AE91" s="395"/>
      <c r="AH91" s="395"/>
      <c r="AI91" s="395"/>
      <c r="AJ91" s="395"/>
      <c r="AK91" s="395"/>
      <c r="AL91" s="395"/>
      <c r="AM91" s="395"/>
      <c r="AN91" s="395"/>
      <c r="AO91" s="395"/>
    </row>
    <row r="92" spans="1:41" x14ac:dyDescent="0.2">
      <c r="A92" s="250" t="s">
        <v>717</v>
      </c>
      <c r="B92" s="251"/>
      <c r="C92" s="252" t="s">
        <v>164</v>
      </c>
      <c r="D92" s="252" t="s">
        <v>164</v>
      </c>
      <c r="E92" s="252" t="s">
        <v>164</v>
      </c>
      <c r="F92" s="252" t="s">
        <v>641</v>
      </c>
      <c r="G92" s="252" t="s">
        <v>164</v>
      </c>
      <c r="H92" s="252" t="s">
        <v>164</v>
      </c>
      <c r="I92" s="252" t="s">
        <v>164</v>
      </c>
      <c r="J92" s="252" t="s">
        <v>164</v>
      </c>
      <c r="K92" s="252"/>
      <c r="L92" s="252"/>
      <c r="M92" s="252"/>
      <c r="N92" s="252"/>
      <c r="O92" s="252"/>
      <c r="P92" s="253">
        <f t="shared" si="48"/>
        <v>0</v>
      </c>
      <c r="Q92" s="253">
        <f t="shared" si="34"/>
        <v>0</v>
      </c>
      <c r="R92" s="253">
        <f t="shared" si="35"/>
        <v>0</v>
      </c>
      <c r="S92" s="253">
        <f t="shared" si="36"/>
        <v>0</v>
      </c>
      <c r="T92" s="253">
        <f t="shared" si="37"/>
        <v>0</v>
      </c>
      <c r="U92" s="253">
        <f t="shared" si="38"/>
        <v>0</v>
      </c>
      <c r="V92" s="253">
        <f t="shared" si="39"/>
        <v>0</v>
      </c>
      <c r="W92" s="253">
        <f t="shared" si="40"/>
        <v>0</v>
      </c>
      <c r="X92" s="253">
        <f t="shared" si="41"/>
        <v>0</v>
      </c>
      <c r="Y92" s="253">
        <f t="shared" si="42"/>
        <v>0</v>
      </c>
      <c r="Z92" s="253">
        <f t="shared" si="43"/>
        <v>0</v>
      </c>
      <c r="AA92" s="253">
        <f t="shared" si="44"/>
        <v>0</v>
      </c>
      <c r="AB92" s="253">
        <f t="shared" si="45"/>
        <v>0</v>
      </c>
      <c r="AC92" s="253">
        <f t="shared" si="46"/>
        <v>0</v>
      </c>
      <c r="AD92" s="253">
        <f t="shared" si="47"/>
        <v>0</v>
      </c>
      <c r="AE92" s="395"/>
      <c r="AH92" s="395"/>
      <c r="AI92" s="395"/>
      <c r="AJ92" s="395"/>
      <c r="AK92" s="395"/>
      <c r="AL92" s="395"/>
      <c r="AM92" s="395"/>
      <c r="AN92" s="395"/>
      <c r="AO92" s="395"/>
    </row>
    <row r="93" spans="1:41" x14ac:dyDescent="0.2">
      <c r="A93" s="250" t="s">
        <v>718</v>
      </c>
      <c r="B93" s="251"/>
      <c r="C93" s="252" t="s">
        <v>641</v>
      </c>
      <c r="D93" s="252" t="s">
        <v>164</v>
      </c>
      <c r="E93" s="252" t="s">
        <v>164</v>
      </c>
      <c r="F93" s="252" t="s">
        <v>164</v>
      </c>
      <c r="G93" s="252" t="s">
        <v>164</v>
      </c>
      <c r="H93" s="252" t="s">
        <v>164</v>
      </c>
      <c r="I93" s="252" t="s">
        <v>164</v>
      </c>
      <c r="J93" s="252" t="s">
        <v>164</v>
      </c>
      <c r="K93" s="252"/>
      <c r="L93" s="252"/>
      <c r="M93" s="252"/>
      <c r="N93" s="252"/>
      <c r="O93" s="252"/>
      <c r="P93" s="253">
        <f t="shared" si="48"/>
        <v>0</v>
      </c>
      <c r="Q93" s="253">
        <f t="shared" si="34"/>
        <v>0</v>
      </c>
      <c r="R93" s="253">
        <f t="shared" si="35"/>
        <v>0</v>
      </c>
      <c r="S93" s="253">
        <f t="shared" si="36"/>
        <v>0</v>
      </c>
      <c r="T93" s="253">
        <f t="shared" si="37"/>
        <v>0</v>
      </c>
      <c r="U93" s="253">
        <f t="shared" si="38"/>
        <v>0</v>
      </c>
      <c r="V93" s="253">
        <f t="shared" si="39"/>
        <v>0</v>
      </c>
      <c r="W93" s="253">
        <f t="shared" si="40"/>
        <v>0</v>
      </c>
      <c r="X93" s="253">
        <f t="shared" si="41"/>
        <v>0</v>
      </c>
      <c r="Y93" s="253">
        <f t="shared" si="42"/>
        <v>0</v>
      </c>
      <c r="Z93" s="253">
        <f t="shared" si="43"/>
        <v>0</v>
      </c>
      <c r="AA93" s="253">
        <f t="shared" si="44"/>
        <v>0</v>
      </c>
      <c r="AB93" s="253">
        <f t="shared" si="45"/>
        <v>0</v>
      </c>
      <c r="AC93" s="253">
        <f t="shared" si="46"/>
        <v>0</v>
      </c>
      <c r="AD93" s="253">
        <f t="shared" si="47"/>
        <v>0</v>
      </c>
      <c r="AE93" s="395"/>
      <c r="AH93" s="395"/>
      <c r="AI93" s="395"/>
      <c r="AJ93" s="395"/>
      <c r="AK93" s="395"/>
      <c r="AL93" s="395"/>
      <c r="AM93" s="395"/>
      <c r="AN93" s="395"/>
      <c r="AO93" s="395"/>
    </row>
    <row r="94" spans="1:41" x14ac:dyDescent="0.2">
      <c r="A94" s="250" t="s">
        <v>719</v>
      </c>
      <c r="B94" s="251"/>
      <c r="C94" s="252" t="s">
        <v>641</v>
      </c>
      <c r="D94" s="252" t="s">
        <v>164</v>
      </c>
      <c r="E94" s="252" t="s">
        <v>164</v>
      </c>
      <c r="F94" s="252" t="s">
        <v>641</v>
      </c>
      <c r="G94" s="252" t="s">
        <v>164</v>
      </c>
      <c r="H94" s="252" t="s">
        <v>164</v>
      </c>
      <c r="I94" s="252" t="s">
        <v>164</v>
      </c>
      <c r="J94" s="252" t="s">
        <v>164</v>
      </c>
      <c r="K94" s="252"/>
      <c r="L94" s="252"/>
      <c r="M94" s="252"/>
      <c r="N94" s="252"/>
      <c r="O94" s="252"/>
      <c r="P94" s="253">
        <f t="shared" si="48"/>
        <v>0</v>
      </c>
      <c r="Q94" s="253">
        <f t="shared" si="34"/>
        <v>0</v>
      </c>
      <c r="R94" s="253">
        <f t="shared" si="35"/>
        <v>0</v>
      </c>
      <c r="S94" s="253">
        <f t="shared" si="36"/>
        <v>0</v>
      </c>
      <c r="T94" s="253">
        <f t="shared" si="37"/>
        <v>0</v>
      </c>
      <c r="U94" s="253">
        <f t="shared" si="38"/>
        <v>0</v>
      </c>
      <c r="V94" s="253">
        <f t="shared" si="39"/>
        <v>0</v>
      </c>
      <c r="W94" s="253">
        <f t="shared" si="40"/>
        <v>0</v>
      </c>
      <c r="X94" s="253">
        <f t="shared" si="41"/>
        <v>0</v>
      </c>
      <c r="Y94" s="253">
        <f t="shared" si="42"/>
        <v>0</v>
      </c>
      <c r="Z94" s="253">
        <f t="shared" si="43"/>
        <v>0</v>
      </c>
      <c r="AA94" s="253">
        <f t="shared" si="44"/>
        <v>0</v>
      </c>
      <c r="AB94" s="253">
        <f t="shared" si="45"/>
        <v>0</v>
      </c>
      <c r="AC94" s="253">
        <f t="shared" si="46"/>
        <v>0</v>
      </c>
      <c r="AD94" s="253">
        <f t="shared" si="47"/>
        <v>0</v>
      </c>
      <c r="AE94" s="395"/>
      <c r="AH94" s="395"/>
      <c r="AI94" s="395"/>
      <c r="AJ94" s="395"/>
      <c r="AK94" s="395"/>
      <c r="AL94" s="395"/>
      <c r="AM94" s="395"/>
      <c r="AN94" s="395"/>
      <c r="AO94" s="395"/>
    </row>
    <row r="95" spans="1:41" x14ac:dyDescent="0.2">
      <c r="A95" s="255" t="s">
        <v>720</v>
      </c>
      <c r="B95" s="251"/>
      <c r="C95" s="252" t="s">
        <v>641</v>
      </c>
      <c r="D95" s="252" t="s">
        <v>164</v>
      </c>
      <c r="E95" s="252" t="s">
        <v>164</v>
      </c>
      <c r="F95" s="252" t="s">
        <v>164</v>
      </c>
      <c r="G95" s="252" t="s">
        <v>164</v>
      </c>
      <c r="H95" s="252" t="s">
        <v>164</v>
      </c>
      <c r="I95" s="252" t="s">
        <v>164</v>
      </c>
      <c r="J95" s="252" t="s">
        <v>164</v>
      </c>
      <c r="K95" s="252"/>
      <c r="L95" s="252"/>
      <c r="M95" s="252"/>
      <c r="N95" s="252"/>
      <c r="O95" s="252"/>
      <c r="P95" s="253">
        <f t="shared" si="48"/>
        <v>0</v>
      </c>
      <c r="Q95" s="253">
        <f t="shared" si="34"/>
        <v>0</v>
      </c>
      <c r="R95" s="253">
        <f t="shared" si="35"/>
        <v>0</v>
      </c>
      <c r="S95" s="253">
        <f t="shared" si="36"/>
        <v>0</v>
      </c>
      <c r="T95" s="253">
        <f t="shared" si="37"/>
        <v>0</v>
      </c>
      <c r="U95" s="253">
        <f t="shared" si="38"/>
        <v>0</v>
      </c>
      <c r="V95" s="253">
        <f t="shared" si="39"/>
        <v>0</v>
      </c>
      <c r="W95" s="253">
        <f t="shared" si="40"/>
        <v>0</v>
      </c>
      <c r="X95" s="253">
        <f t="shared" si="41"/>
        <v>0</v>
      </c>
      <c r="Y95" s="253">
        <f t="shared" si="42"/>
        <v>0</v>
      </c>
      <c r="Z95" s="253">
        <f t="shared" si="43"/>
        <v>0</v>
      </c>
      <c r="AA95" s="253">
        <f t="shared" si="44"/>
        <v>0</v>
      </c>
      <c r="AB95" s="253">
        <f t="shared" si="45"/>
        <v>0</v>
      </c>
      <c r="AC95" s="253">
        <f t="shared" si="46"/>
        <v>0</v>
      </c>
      <c r="AD95" s="253">
        <f t="shared" si="47"/>
        <v>0</v>
      </c>
      <c r="AE95" s="395"/>
      <c r="AH95" s="395"/>
      <c r="AI95" s="395"/>
      <c r="AJ95" s="395"/>
      <c r="AK95" s="395"/>
      <c r="AL95" s="395"/>
      <c r="AM95" s="395"/>
      <c r="AN95" s="395"/>
      <c r="AO95" s="395"/>
    </row>
    <row r="96" spans="1:41" x14ac:dyDescent="0.2">
      <c r="A96" s="250" t="s">
        <v>721</v>
      </c>
      <c r="B96" s="251"/>
      <c r="C96" s="252" t="s">
        <v>641</v>
      </c>
      <c r="D96" s="252" t="s">
        <v>164</v>
      </c>
      <c r="E96" s="252" t="s">
        <v>164</v>
      </c>
      <c r="F96" s="252" t="s">
        <v>641</v>
      </c>
      <c r="G96" s="252" t="s">
        <v>164</v>
      </c>
      <c r="H96" s="252" t="s">
        <v>164</v>
      </c>
      <c r="I96" s="252" t="s">
        <v>164</v>
      </c>
      <c r="J96" s="252" t="s">
        <v>164</v>
      </c>
      <c r="K96" s="252"/>
      <c r="L96" s="252"/>
      <c r="M96" s="252"/>
      <c r="N96" s="252"/>
      <c r="O96" s="252"/>
      <c r="P96" s="253">
        <f t="shared" si="48"/>
        <v>0</v>
      </c>
      <c r="Q96" s="253">
        <f t="shared" si="34"/>
        <v>0</v>
      </c>
      <c r="R96" s="253">
        <f t="shared" si="35"/>
        <v>0</v>
      </c>
      <c r="S96" s="253">
        <f t="shared" si="36"/>
        <v>0</v>
      </c>
      <c r="T96" s="253">
        <f t="shared" si="37"/>
        <v>0</v>
      </c>
      <c r="U96" s="253">
        <f t="shared" si="38"/>
        <v>0</v>
      </c>
      <c r="V96" s="253">
        <f t="shared" si="39"/>
        <v>0</v>
      </c>
      <c r="W96" s="253">
        <f t="shared" si="40"/>
        <v>0</v>
      </c>
      <c r="X96" s="253">
        <f t="shared" si="41"/>
        <v>0</v>
      </c>
      <c r="Y96" s="253">
        <f t="shared" si="42"/>
        <v>0</v>
      </c>
      <c r="Z96" s="253">
        <f t="shared" si="43"/>
        <v>0</v>
      </c>
      <c r="AA96" s="253">
        <f t="shared" si="44"/>
        <v>0</v>
      </c>
      <c r="AB96" s="253">
        <f t="shared" si="45"/>
        <v>0</v>
      </c>
      <c r="AC96" s="253">
        <f t="shared" si="46"/>
        <v>0</v>
      </c>
      <c r="AD96" s="253">
        <f t="shared" si="47"/>
        <v>0</v>
      </c>
      <c r="AE96" s="395"/>
      <c r="AH96" s="395"/>
      <c r="AI96" s="395"/>
      <c r="AJ96" s="395"/>
      <c r="AK96" s="395"/>
      <c r="AL96" s="395"/>
      <c r="AM96" s="395"/>
      <c r="AN96" s="395"/>
      <c r="AO96" s="395"/>
    </row>
    <row r="97" spans="1:41" x14ac:dyDescent="0.2">
      <c r="A97" s="250" t="s">
        <v>722</v>
      </c>
      <c r="B97" s="251"/>
      <c r="C97" s="252" t="s">
        <v>164</v>
      </c>
      <c r="D97" s="252" t="s">
        <v>164</v>
      </c>
      <c r="E97" s="252" t="s">
        <v>164</v>
      </c>
      <c r="F97" s="252" t="s">
        <v>641</v>
      </c>
      <c r="G97" s="252" t="s">
        <v>164</v>
      </c>
      <c r="H97" s="252" t="s">
        <v>164</v>
      </c>
      <c r="I97" s="252" t="s">
        <v>164</v>
      </c>
      <c r="J97" s="252" t="s">
        <v>164</v>
      </c>
      <c r="K97" s="252"/>
      <c r="L97" s="252"/>
      <c r="M97" s="252"/>
      <c r="N97" s="252"/>
      <c r="O97" s="252"/>
      <c r="P97" s="253">
        <f t="shared" si="48"/>
        <v>0</v>
      </c>
      <c r="Q97" s="253">
        <f t="shared" si="34"/>
        <v>0</v>
      </c>
      <c r="R97" s="253">
        <f t="shared" si="35"/>
        <v>0</v>
      </c>
      <c r="S97" s="253">
        <f t="shared" si="36"/>
        <v>0</v>
      </c>
      <c r="T97" s="253">
        <f t="shared" si="37"/>
        <v>0</v>
      </c>
      <c r="U97" s="253">
        <f t="shared" si="38"/>
        <v>0</v>
      </c>
      <c r="V97" s="253">
        <f t="shared" si="39"/>
        <v>0</v>
      </c>
      <c r="W97" s="253">
        <f t="shared" si="40"/>
        <v>0</v>
      </c>
      <c r="X97" s="253">
        <f t="shared" si="41"/>
        <v>0</v>
      </c>
      <c r="Y97" s="253">
        <f t="shared" si="42"/>
        <v>0</v>
      </c>
      <c r="Z97" s="253">
        <f t="shared" si="43"/>
        <v>0</v>
      </c>
      <c r="AA97" s="253">
        <f t="shared" si="44"/>
        <v>0</v>
      </c>
      <c r="AB97" s="253">
        <f t="shared" si="45"/>
        <v>0</v>
      </c>
      <c r="AC97" s="253">
        <f t="shared" si="46"/>
        <v>0</v>
      </c>
      <c r="AD97" s="253">
        <f t="shared" si="47"/>
        <v>0</v>
      </c>
      <c r="AE97" s="395"/>
      <c r="AH97" s="395"/>
      <c r="AI97" s="395"/>
      <c r="AJ97" s="395"/>
      <c r="AK97" s="395"/>
      <c r="AL97" s="395"/>
      <c r="AM97" s="395"/>
      <c r="AN97" s="395"/>
      <c r="AO97" s="395"/>
    </row>
    <row r="98" spans="1:41" x14ac:dyDescent="0.2">
      <c r="A98" s="255" t="s">
        <v>723</v>
      </c>
      <c r="B98" s="251"/>
      <c r="C98" s="252" t="s">
        <v>641</v>
      </c>
      <c r="D98" s="252" t="s">
        <v>164</v>
      </c>
      <c r="E98" s="252" t="s">
        <v>164</v>
      </c>
      <c r="F98" s="252" t="s">
        <v>641</v>
      </c>
      <c r="G98" s="252" t="s">
        <v>164</v>
      </c>
      <c r="H98" s="252" t="s">
        <v>641</v>
      </c>
      <c r="I98" s="252" t="s">
        <v>164</v>
      </c>
      <c r="J98" s="252" t="s">
        <v>164</v>
      </c>
      <c r="K98" s="252"/>
      <c r="L98" s="252"/>
      <c r="M98" s="252"/>
      <c r="N98" s="252"/>
      <c r="O98" s="252"/>
      <c r="P98" s="253">
        <f t="shared" si="48"/>
        <v>0</v>
      </c>
      <c r="Q98" s="253">
        <f t="shared" si="34"/>
        <v>0</v>
      </c>
      <c r="R98" s="253">
        <f t="shared" si="35"/>
        <v>0</v>
      </c>
      <c r="S98" s="253">
        <f t="shared" si="36"/>
        <v>0</v>
      </c>
      <c r="T98" s="253">
        <f t="shared" si="37"/>
        <v>0</v>
      </c>
      <c r="U98" s="253">
        <f t="shared" si="38"/>
        <v>0</v>
      </c>
      <c r="V98" s="253">
        <f t="shared" si="39"/>
        <v>0</v>
      </c>
      <c r="W98" s="253">
        <f t="shared" si="40"/>
        <v>0</v>
      </c>
      <c r="X98" s="253">
        <f t="shared" si="41"/>
        <v>0</v>
      </c>
      <c r="Y98" s="253">
        <f t="shared" si="42"/>
        <v>0</v>
      </c>
      <c r="Z98" s="253">
        <f t="shared" si="43"/>
        <v>0</v>
      </c>
      <c r="AA98" s="253">
        <f t="shared" si="44"/>
        <v>0</v>
      </c>
      <c r="AB98" s="253">
        <f t="shared" si="45"/>
        <v>0</v>
      </c>
      <c r="AC98" s="253">
        <f t="shared" si="46"/>
        <v>0</v>
      </c>
      <c r="AD98" s="253">
        <f t="shared" si="47"/>
        <v>0</v>
      </c>
      <c r="AE98" s="395"/>
      <c r="AH98" s="395"/>
      <c r="AI98" s="395"/>
      <c r="AJ98" s="395"/>
      <c r="AK98" s="395"/>
      <c r="AL98" s="395"/>
      <c r="AM98" s="395"/>
      <c r="AN98" s="395"/>
      <c r="AO98" s="395"/>
    </row>
    <row r="99" spans="1:41" x14ac:dyDescent="0.2">
      <c r="A99" s="255" t="s">
        <v>724</v>
      </c>
      <c r="B99" s="251"/>
      <c r="C99" s="252" t="s">
        <v>641</v>
      </c>
      <c r="D99" s="252" t="s">
        <v>164</v>
      </c>
      <c r="E99" s="252" t="s">
        <v>164</v>
      </c>
      <c r="F99" s="252" t="s">
        <v>641</v>
      </c>
      <c r="G99" s="252" t="s">
        <v>164</v>
      </c>
      <c r="H99" s="252" t="s">
        <v>164</v>
      </c>
      <c r="I99" s="252" t="s">
        <v>164</v>
      </c>
      <c r="J99" s="252" t="s">
        <v>164</v>
      </c>
      <c r="K99" s="252"/>
      <c r="L99" s="252"/>
      <c r="M99" s="252"/>
      <c r="N99" s="252"/>
      <c r="O99" s="252"/>
      <c r="P99" s="253">
        <f t="shared" si="48"/>
        <v>0</v>
      </c>
      <c r="Q99" s="253">
        <f t="shared" si="34"/>
        <v>0</v>
      </c>
      <c r="R99" s="253">
        <f t="shared" si="35"/>
        <v>0</v>
      </c>
      <c r="S99" s="253">
        <f t="shared" si="36"/>
        <v>0</v>
      </c>
      <c r="T99" s="253">
        <f t="shared" si="37"/>
        <v>0</v>
      </c>
      <c r="U99" s="253">
        <f t="shared" si="38"/>
        <v>0</v>
      </c>
      <c r="V99" s="253">
        <f t="shared" si="39"/>
        <v>0</v>
      </c>
      <c r="W99" s="253">
        <f t="shared" si="40"/>
        <v>0</v>
      </c>
      <c r="X99" s="253">
        <f t="shared" si="41"/>
        <v>0</v>
      </c>
      <c r="Y99" s="253">
        <f t="shared" si="42"/>
        <v>0</v>
      </c>
      <c r="Z99" s="253">
        <f t="shared" si="43"/>
        <v>0</v>
      </c>
      <c r="AA99" s="253">
        <f t="shared" si="44"/>
        <v>0</v>
      </c>
      <c r="AB99" s="253">
        <f t="shared" si="45"/>
        <v>0</v>
      </c>
      <c r="AC99" s="253">
        <f t="shared" si="46"/>
        <v>0</v>
      </c>
      <c r="AD99" s="253">
        <f t="shared" si="47"/>
        <v>0</v>
      </c>
      <c r="AE99" s="395"/>
      <c r="AH99" s="395"/>
      <c r="AI99" s="395"/>
      <c r="AJ99" s="395"/>
      <c r="AK99" s="395"/>
      <c r="AL99" s="395"/>
      <c r="AM99" s="395"/>
      <c r="AN99" s="395"/>
      <c r="AO99" s="395"/>
    </row>
    <row r="100" spans="1:41" x14ac:dyDescent="0.2">
      <c r="A100" s="255" t="s">
        <v>725</v>
      </c>
      <c r="B100" s="251"/>
      <c r="C100" s="252" t="s">
        <v>641</v>
      </c>
      <c r="D100" s="252" t="s">
        <v>164</v>
      </c>
      <c r="E100" s="252" t="s">
        <v>164</v>
      </c>
      <c r="F100" s="252" t="s">
        <v>641</v>
      </c>
      <c r="G100" s="252" t="s">
        <v>164</v>
      </c>
      <c r="H100" s="252" t="s">
        <v>164</v>
      </c>
      <c r="I100" s="252" t="s">
        <v>164</v>
      </c>
      <c r="J100" s="252" t="s">
        <v>164</v>
      </c>
      <c r="K100" s="252"/>
      <c r="L100" s="252"/>
      <c r="M100" s="252"/>
      <c r="N100" s="252"/>
      <c r="O100" s="252"/>
      <c r="P100" s="253">
        <f t="shared" si="48"/>
        <v>0</v>
      </c>
      <c r="Q100" s="253">
        <f t="shared" si="34"/>
        <v>0</v>
      </c>
      <c r="R100" s="253">
        <f t="shared" si="35"/>
        <v>0</v>
      </c>
      <c r="S100" s="253">
        <f t="shared" si="36"/>
        <v>0</v>
      </c>
      <c r="T100" s="253">
        <f t="shared" si="37"/>
        <v>0</v>
      </c>
      <c r="U100" s="253">
        <f t="shared" si="38"/>
        <v>0</v>
      </c>
      <c r="V100" s="253">
        <f t="shared" si="39"/>
        <v>0</v>
      </c>
      <c r="W100" s="253">
        <f t="shared" si="40"/>
        <v>0</v>
      </c>
      <c r="X100" s="253">
        <f t="shared" si="41"/>
        <v>0</v>
      </c>
      <c r="Y100" s="253">
        <f t="shared" si="42"/>
        <v>0</v>
      </c>
      <c r="Z100" s="253">
        <f t="shared" si="43"/>
        <v>0</v>
      </c>
      <c r="AA100" s="253">
        <f t="shared" si="44"/>
        <v>0</v>
      </c>
      <c r="AB100" s="253">
        <f t="shared" si="45"/>
        <v>0</v>
      </c>
      <c r="AC100" s="253">
        <f t="shared" si="46"/>
        <v>0</v>
      </c>
      <c r="AD100" s="253">
        <f t="shared" si="47"/>
        <v>0</v>
      </c>
      <c r="AE100" s="395"/>
      <c r="AH100" s="395"/>
      <c r="AI100" s="395"/>
      <c r="AJ100" s="395"/>
      <c r="AK100" s="395"/>
      <c r="AL100" s="395"/>
      <c r="AM100" s="395"/>
      <c r="AN100" s="395"/>
      <c r="AO100" s="395"/>
    </row>
    <row r="101" spans="1:41" x14ac:dyDescent="0.2">
      <c r="A101" s="255" t="s">
        <v>726</v>
      </c>
      <c r="B101" s="251"/>
      <c r="C101" s="252" t="s">
        <v>641</v>
      </c>
      <c r="D101" s="252" t="s">
        <v>164</v>
      </c>
      <c r="E101" s="252" t="s">
        <v>164</v>
      </c>
      <c r="F101" s="252" t="s">
        <v>641</v>
      </c>
      <c r="G101" s="252" t="s">
        <v>164</v>
      </c>
      <c r="H101" s="252" t="s">
        <v>641</v>
      </c>
      <c r="I101" s="252" t="s">
        <v>164</v>
      </c>
      <c r="J101" s="252" t="s">
        <v>164</v>
      </c>
      <c r="K101" s="252"/>
      <c r="L101" s="252"/>
      <c r="M101" s="252"/>
      <c r="N101" s="252"/>
      <c r="O101" s="252"/>
      <c r="P101" s="253">
        <f t="shared" si="48"/>
        <v>0</v>
      </c>
      <c r="Q101" s="253">
        <f t="shared" si="34"/>
        <v>0</v>
      </c>
      <c r="R101" s="253">
        <f t="shared" si="35"/>
        <v>0</v>
      </c>
      <c r="S101" s="253">
        <f t="shared" si="36"/>
        <v>0</v>
      </c>
      <c r="T101" s="253">
        <f t="shared" si="37"/>
        <v>0</v>
      </c>
      <c r="U101" s="253">
        <f t="shared" si="38"/>
        <v>0</v>
      </c>
      <c r="V101" s="253">
        <f t="shared" si="39"/>
        <v>0</v>
      </c>
      <c r="W101" s="253">
        <f t="shared" si="40"/>
        <v>0</v>
      </c>
      <c r="X101" s="253">
        <f t="shared" si="41"/>
        <v>0</v>
      </c>
      <c r="Y101" s="253">
        <f t="shared" si="42"/>
        <v>0</v>
      </c>
      <c r="Z101" s="253">
        <f t="shared" si="43"/>
        <v>0</v>
      </c>
      <c r="AA101" s="253">
        <f t="shared" si="44"/>
        <v>0</v>
      </c>
      <c r="AB101" s="253">
        <f t="shared" si="45"/>
        <v>0</v>
      </c>
      <c r="AC101" s="253">
        <f t="shared" si="46"/>
        <v>0</v>
      </c>
      <c r="AD101" s="253">
        <f t="shared" si="47"/>
        <v>0</v>
      </c>
      <c r="AE101" s="395"/>
      <c r="AH101" s="395"/>
      <c r="AI101" s="395"/>
      <c r="AJ101" s="395"/>
      <c r="AK101" s="395"/>
      <c r="AL101" s="395"/>
      <c r="AM101" s="395"/>
      <c r="AN101" s="395"/>
      <c r="AO101" s="395"/>
    </row>
    <row r="102" spans="1:41" x14ac:dyDescent="0.2">
      <c r="A102" s="255" t="s">
        <v>727</v>
      </c>
      <c r="B102" s="251"/>
      <c r="C102" s="252" t="s">
        <v>641</v>
      </c>
      <c r="D102" s="252" t="s">
        <v>164</v>
      </c>
      <c r="E102" s="252" t="s">
        <v>164</v>
      </c>
      <c r="F102" s="252" t="s">
        <v>641</v>
      </c>
      <c r="G102" s="252" t="s">
        <v>164</v>
      </c>
      <c r="H102" s="252" t="s">
        <v>641</v>
      </c>
      <c r="I102" s="252" t="s">
        <v>164</v>
      </c>
      <c r="J102" s="252" t="s">
        <v>164</v>
      </c>
      <c r="K102" s="252"/>
      <c r="L102" s="252"/>
      <c r="M102" s="252"/>
      <c r="N102" s="252"/>
      <c r="O102" s="252"/>
      <c r="P102" s="253">
        <f t="shared" si="48"/>
        <v>0</v>
      </c>
      <c r="Q102" s="253">
        <f t="shared" si="34"/>
        <v>0</v>
      </c>
      <c r="R102" s="253">
        <f t="shared" si="35"/>
        <v>0</v>
      </c>
      <c r="S102" s="253">
        <f t="shared" si="36"/>
        <v>0</v>
      </c>
      <c r="T102" s="253">
        <f t="shared" si="37"/>
        <v>0</v>
      </c>
      <c r="U102" s="253">
        <f t="shared" si="38"/>
        <v>0</v>
      </c>
      <c r="V102" s="253">
        <f t="shared" si="39"/>
        <v>0</v>
      </c>
      <c r="W102" s="253">
        <f t="shared" si="40"/>
        <v>0</v>
      </c>
      <c r="X102" s="253">
        <f t="shared" si="41"/>
        <v>0</v>
      </c>
      <c r="Y102" s="253">
        <f t="shared" si="42"/>
        <v>0</v>
      </c>
      <c r="Z102" s="253">
        <f t="shared" si="43"/>
        <v>0</v>
      </c>
      <c r="AA102" s="253">
        <f t="shared" si="44"/>
        <v>0</v>
      </c>
      <c r="AB102" s="253">
        <f t="shared" si="45"/>
        <v>0</v>
      </c>
      <c r="AC102" s="253">
        <f t="shared" si="46"/>
        <v>0</v>
      </c>
      <c r="AD102" s="253">
        <f t="shared" si="47"/>
        <v>0</v>
      </c>
      <c r="AE102" s="395"/>
      <c r="AH102" s="395"/>
      <c r="AI102" s="395"/>
      <c r="AJ102" s="395"/>
      <c r="AK102" s="395"/>
      <c r="AL102" s="395"/>
      <c r="AM102" s="395"/>
      <c r="AN102" s="395"/>
      <c r="AO102" s="395"/>
    </row>
    <row r="103" spans="1:41" x14ac:dyDescent="0.2">
      <c r="A103" s="250" t="s">
        <v>728</v>
      </c>
      <c r="B103" s="251"/>
      <c r="C103" s="252" t="s">
        <v>641</v>
      </c>
      <c r="D103" s="252" t="s">
        <v>164</v>
      </c>
      <c r="E103" s="252" t="s">
        <v>164</v>
      </c>
      <c r="F103" s="252" t="s">
        <v>641</v>
      </c>
      <c r="G103" s="252" t="s">
        <v>164</v>
      </c>
      <c r="H103" s="252" t="s">
        <v>641</v>
      </c>
      <c r="I103" s="252" t="s">
        <v>164</v>
      </c>
      <c r="J103" s="252" t="s">
        <v>164</v>
      </c>
      <c r="K103" s="252"/>
      <c r="L103" s="252"/>
      <c r="M103" s="252"/>
      <c r="N103" s="252"/>
      <c r="O103" s="252"/>
      <c r="P103" s="253">
        <f t="shared" si="48"/>
        <v>0</v>
      </c>
      <c r="Q103" s="253">
        <f t="shared" si="34"/>
        <v>0</v>
      </c>
      <c r="R103" s="253">
        <f t="shared" si="35"/>
        <v>0</v>
      </c>
      <c r="S103" s="253">
        <f t="shared" si="36"/>
        <v>0</v>
      </c>
      <c r="T103" s="253">
        <f t="shared" si="37"/>
        <v>0</v>
      </c>
      <c r="U103" s="253">
        <f t="shared" si="38"/>
        <v>0</v>
      </c>
      <c r="V103" s="253">
        <f t="shared" si="39"/>
        <v>0</v>
      </c>
      <c r="W103" s="253">
        <f t="shared" si="40"/>
        <v>0</v>
      </c>
      <c r="X103" s="253">
        <f t="shared" si="41"/>
        <v>0</v>
      </c>
      <c r="Y103" s="253">
        <f t="shared" si="42"/>
        <v>0</v>
      </c>
      <c r="Z103" s="253">
        <f t="shared" si="43"/>
        <v>0</v>
      </c>
      <c r="AA103" s="253">
        <f t="shared" si="44"/>
        <v>0</v>
      </c>
      <c r="AB103" s="253">
        <f t="shared" si="45"/>
        <v>0</v>
      </c>
      <c r="AC103" s="253">
        <f t="shared" si="46"/>
        <v>0</v>
      </c>
      <c r="AD103" s="253">
        <f t="shared" si="47"/>
        <v>0</v>
      </c>
      <c r="AE103" s="395"/>
      <c r="AH103" s="395"/>
      <c r="AI103" s="395"/>
      <c r="AJ103" s="395"/>
      <c r="AK103" s="395"/>
      <c r="AL103" s="395"/>
      <c r="AM103" s="395"/>
      <c r="AN103" s="395"/>
      <c r="AO103" s="395"/>
    </row>
    <row r="104" spans="1:41" x14ac:dyDescent="0.2">
      <c r="A104" s="250" t="s">
        <v>729</v>
      </c>
      <c r="B104" s="251"/>
      <c r="C104" s="252" t="s">
        <v>641</v>
      </c>
      <c r="D104" s="252" t="s">
        <v>164</v>
      </c>
      <c r="E104" s="252" t="s">
        <v>164</v>
      </c>
      <c r="F104" s="252" t="s">
        <v>164</v>
      </c>
      <c r="G104" s="252" t="s">
        <v>164</v>
      </c>
      <c r="H104" s="252" t="s">
        <v>164</v>
      </c>
      <c r="I104" s="252" t="s">
        <v>164</v>
      </c>
      <c r="J104" s="252" t="s">
        <v>164</v>
      </c>
      <c r="K104" s="252"/>
      <c r="L104" s="252"/>
      <c r="M104" s="252"/>
      <c r="N104" s="252"/>
      <c r="O104" s="252"/>
      <c r="P104" s="253">
        <f t="shared" si="48"/>
        <v>0</v>
      </c>
      <c r="Q104" s="253">
        <f t="shared" si="34"/>
        <v>0</v>
      </c>
      <c r="R104" s="253">
        <f t="shared" si="35"/>
        <v>0</v>
      </c>
      <c r="S104" s="253">
        <f t="shared" si="36"/>
        <v>0</v>
      </c>
      <c r="T104" s="253">
        <f t="shared" si="37"/>
        <v>0</v>
      </c>
      <c r="U104" s="253">
        <f t="shared" si="38"/>
        <v>0</v>
      </c>
      <c r="V104" s="253">
        <f t="shared" si="39"/>
        <v>0</v>
      </c>
      <c r="W104" s="253">
        <f t="shared" si="40"/>
        <v>0</v>
      </c>
      <c r="X104" s="253">
        <f t="shared" si="41"/>
        <v>0</v>
      </c>
      <c r="Y104" s="253">
        <f t="shared" si="42"/>
        <v>0</v>
      </c>
      <c r="Z104" s="253">
        <f t="shared" si="43"/>
        <v>0</v>
      </c>
      <c r="AA104" s="253">
        <f t="shared" si="44"/>
        <v>0</v>
      </c>
      <c r="AB104" s="253">
        <f t="shared" si="45"/>
        <v>0</v>
      </c>
      <c r="AC104" s="253">
        <f t="shared" si="46"/>
        <v>0</v>
      </c>
      <c r="AD104" s="253">
        <f t="shared" si="47"/>
        <v>0</v>
      </c>
      <c r="AE104" s="395"/>
      <c r="AH104" s="395"/>
      <c r="AI104" s="395"/>
      <c r="AJ104" s="395"/>
      <c r="AK104" s="395"/>
      <c r="AL104" s="395"/>
      <c r="AM104" s="395"/>
      <c r="AN104" s="395"/>
      <c r="AO104" s="395"/>
    </row>
    <row r="105" spans="1:41" x14ac:dyDescent="0.2">
      <c r="A105" s="255" t="s">
        <v>730</v>
      </c>
      <c r="B105" s="251"/>
      <c r="C105" s="252" t="s">
        <v>641</v>
      </c>
      <c r="D105" s="252" t="s">
        <v>164</v>
      </c>
      <c r="E105" s="252" t="s">
        <v>164</v>
      </c>
      <c r="F105" s="252" t="s">
        <v>164</v>
      </c>
      <c r="G105" s="252" t="s">
        <v>164</v>
      </c>
      <c r="H105" s="252" t="s">
        <v>164</v>
      </c>
      <c r="I105" s="252" t="s">
        <v>164</v>
      </c>
      <c r="J105" s="252" t="s">
        <v>164</v>
      </c>
      <c r="K105" s="252"/>
      <c r="L105" s="252"/>
      <c r="M105" s="252"/>
      <c r="N105" s="252"/>
      <c r="O105" s="252"/>
      <c r="P105" s="253">
        <f t="shared" si="48"/>
        <v>0</v>
      </c>
      <c r="Q105" s="253">
        <f t="shared" si="34"/>
        <v>0</v>
      </c>
      <c r="R105" s="253">
        <f t="shared" si="35"/>
        <v>0</v>
      </c>
      <c r="S105" s="253">
        <f t="shared" si="36"/>
        <v>0</v>
      </c>
      <c r="T105" s="253">
        <f t="shared" si="37"/>
        <v>0</v>
      </c>
      <c r="U105" s="253">
        <f t="shared" si="38"/>
        <v>0</v>
      </c>
      <c r="V105" s="253">
        <f t="shared" si="39"/>
        <v>0</v>
      </c>
      <c r="W105" s="253">
        <f t="shared" si="40"/>
        <v>0</v>
      </c>
      <c r="X105" s="253">
        <f t="shared" si="41"/>
        <v>0</v>
      </c>
      <c r="Y105" s="253">
        <f t="shared" si="42"/>
        <v>0</v>
      </c>
      <c r="Z105" s="253">
        <f t="shared" si="43"/>
        <v>0</v>
      </c>
      <c r="AA105" s="253">
        <f t="shared" si="44"/>
        <v>0</v>
      </c>
      <c r="AB105" s="253">
        <f t="shared" si="45"/>
        <v>0</v>
      </c>
      <c r="AC105" s="253">
        <f t="shared" si="46"/>
        <v>0</v>
      </c>
      <c r="AD105" s="253">
        <f t="shared" si="47"/>
        <v>0</v>
      </c>
      <c r="AE105" s="395"/>
      <c r="AH105" s="395"/>
      <c r="AI105" s="395"/>
      <c r="AJ105" s="395"/>
      <c r="AK105" s="395"/>
      <c r="AL105" s="395"/>
      <c r="AM105" s="395"/>
      <c r="AN105" s="395"/>
      <c r="AO105" s="395"/>
    </row>
    <row r="106" spans="1:41" x14ac:dyDescent="0.2">
      <c r="A106" s="255" t="s">
        <v>731</v>
      </c>
      <c r="B106" s="251"/>
      <c r="C106" s="252" t="s">
        <v>641</v>
      </c>
      <c r="D106" s="252" t="s">
        <v>164</v>
      </c>
      <c r="E106" s="252" t="s">
        <v>164</v>
      </c>
      <c r="F106" s="252" t="s">
        <v>641</v>
      </c>
      <c r="G106" s="252" t="s">
        <v>641</v>
      </c>
      <c r="H106" s="252" t="s">
        <v>641</v>
      </c>
      <c r="I106" s="252" t="s">
        <v>164</v>
      </c>
      <c r="J106" s="252" t="s">
        <v>164</v>
      </c>
      <c r="K106" s="252"/>
      <c r="L106" s="252"/>
      <c r="M106" s="252"/>
      <c r="N106" s="252"/>
      <c r="O106" s="252"/>
      <c r="P106" s="253">
        <f t="shared" si="48"/>
        <v>0</v>
      </c>
      <c r="Q106" s="253">
        <f t="shared" si="34"/>
        <v>0</v>
      </c>
      <c r="R106" s="253">
        <f t="shared" si="35"/>
        <v>0</v>
      </c>
      <c r="S106" s="253">
        <f t="shared" si="36"/>
        <v>0</v>
      </c>
      <c r="T106" s="253">
        <f t="shared" si="37"/>
        <v>0</v>
      </c>
      <c r="U106" s="253">
        <f t="shared" si="38"/>
        <v>0</v>
      </c>
      <c r="V106" s="253">
        <f t="shared" si="39"/>
        <v>0</v>
      </c>
      <c r="W106" s="253">
        <f t="shared" si="40"/>
        <v>0</v>
      </c>
      <c r="X106" s="253">
        <f t="shared" si="41"/>
        <v>0</v>
      </c>
      <c r="Y106" s="253">
        <f t="shared" si="42"/>
        <v>0</v>
      </c>
      <c r="Z106" s="253">
        <f t="shared" si="43"/>
        <v>0</v>
      </c>
      <c r="AA106" s="253">
        <f t="shared" si="44"/>
        <v>0</v>
      </c>
      <c r="AB106" s="253">
        <f t="shared" si="45"/>
        <v>0</v>
      </c>
      <c r="AC106" s="253">
        <f t="shared" si="46"/>
        <v>0</v>
      </c>
      <c r="AD106" s="253">
        <f t="shared" si="47"/>
        <v>0</v>
      </c>
      <c r="AE106" s="395"/>
      <c r="AH106" s="395"/>
      <c r="AI106" s="395"/>
      <c r="AJ106" s="395"/>
      <c r="AK106" s="395"/>
      <c r="AL106" s="395"/>
      <c r="AM106" s="395"/>
      <c r="AN106" s="395"/>
      <c r="AO106" s="395"/>
    </row>
    <row r="107" spans="1:41" x14ac:dyDescent="0.2">
      <c r="A107" s="250" t="s">
        <v>732</v>
      </c>
      <c r="B107" s="251"/>
      <c r="C107" s="252" t="s">
        <v>641</v>
      </c>
      <c r="D107" s="252" t="s">
        <v>164</v>
      </c>
      <c r="E107" s="252" t="s">
        <v>164</v>
      </c>
      <c r="F107" s="252" t="s">
        <v>641</v>
      </c>
      <c r="G107" s="252" t="s">
        <v>164</v>
      </c>
      <c r="H107" s="252" t="s">
        <v>164</v>
      </c>
      <c r="I107" s="252" t="s">
        <v>164</v>
      </c>
      <c r="J107" s="252" t="s">
        <v>164</v>
      </c>
      <c r="K107" s="252"/>
      <c r="L107" s="252"/>
      <c r="M107" s="252"/>
      <c r="N107" s="252"/>
      <c r="O107" s="252"/>
      <c r="P107" s="253">
        <f t="shared" si="48"/>
        <v>0</v>
      </c>
      <c r="Q107" s="253">
        <f t="shared" si="34"/>
        <v>0</v>
      </c>
      <c r="R107" s="253">
        <f t="shared" si="35"/>
        <v>0</v>
      </c>
      <c r="S107" s="253">
        <f t="shared" si="36"/>
        <v>0</v>
      </c>
      <c r="T107" s="253">
        <f t="shared" si="37"/>
        <v>0</v>
      </c>
      <c r="U107" s="253">
        <f t="shared" si="38"/>
        <v>0</v>
      </c>
      <c r="V107" s="253">
        <f t="shared" si="39"/>
        <v>0</v>
      </c>
      <c r="W107" s="253">
        <f t="shared" si="40"/>
        <v>0</v>
      </c>
      <c r="X107" s="253">
        <f t="shared" si="41"/>
        <v>0</v>
      </c>
      <c r="Y107" s="253">
        <f t="shared" si="42"/>
        <v>0</v>
      </c>
      <c r="Z107" s="253">
        <f t="shared" si="43"/>
        <v>0</v>
      </c>
      <c r="AA107" s="253">
        <f t="shared" si="44"/>
        <v>0</v>
      </c>
      <c r="AB107" s="253">
        <f t="shared" si="45"/>
        <v>0</v>
      </c>
      <c r="AC107" s="253">
        <f t="shared" si="46"/>
        <v>0</v>
      </c>
      <c r="AD107" s="253">
        <f t="shared" si="47"/>
        <v>0</v>
      </c>
      <c r="AE107" s="395"/>
      <c r="AH107" s="395"/>
      <c r="AI107" s="395"/>
      <c r="AJ107" s="395"/>
      <c r="AK107" s="395"/>
      <c r="AL107" s="395"/>
      <c r="AM107" s="395"/>
      <c r="AN107" s="395"/>
      <c r="AO107" s="395"/>
    </row>
    <row r="108" spans="1:41" x14ac:dyDescent="0.2">
      <c r="A108" s="250" t="s">
        <v>733</v>
      </c>
      <c r="B108" s="251"/>
      <c r="C108" s="252" t="s">
        <v>641</v>
      </c>
      <c r="D108" s="252" t="s">
        <v>164</v>
      </c>
      <c r="E108" s="252" t="s">
        <v>164</v>
      </c>
      <c r="F108" s="252" t="s">
        <v>641</v>
      </c>
      <c r="G108" s="252" t="s">
        <v>164</v>
      </c>
      <c r="H108" s="252" t="s">
        <v>641</v>
      </c>
      <c r="I108" s="252" t="s">
        <v>164</v>
      </c>
      <c r="J108" s="252" t="s">
        <v>164</v>
      </c>
      <c r="K108" s="252"/>
      <c r="L108" s="252"/>
      <c r="M108" s="252"/>
      <c r="N108" s="252"/>
      <c r="O108" s="252"/>
      <c r="P108" s="253">
        <f t="shared" si="48"/>
        <v>0</v>
      </c>
      <c r="Q108" s="253">
        <f t="shared" si="34"/>
        <v>0</v>
      </c>
      <c r="R108" s="253">
        <f t="shared" si="35"/>
        <v>0</v>
      </c>
      <c r="S108" s="253">
        <f t="shared" si="36"/>
        <v>0</v>
      </c>
      <c r="T108" s="253">
        <f t="shared" si="37"/>
        <v>0</v>
      </c>
      <c r="U108" s="253">
        <f t="shared" si="38"/>
        <v>0</v>
      </c>
      <c r="V108" s="253">
        <f t="shared" si="39"/>
        <v>0</v>
      </c>
      <c r="W108" s="253">
        <f t="shared" si="40"/>
        <v>0</v>
      </c>
      <c r="X108" s="253">
        <f t="shared" si="41"/>
        <v>0</v>
      </c>
      <c r="Y108" s="253">
        <f t="shared" si="42"/>
        <v>0</v>
      </c>
      <c r="Z108" s="253">
        <f t="shared" si="43"/>
        <v>0</v>
      </c>
      <c r="AA108" s="253">
        <f t="shared" si="44"/>
        <v>0</v>
      </c>
      <c r="AB108" s="253">
        <f t="shared" si="45"/>
        <v>0</v>
      </c>
      <c r="AC108" s="253">
        <f t="shared" si="46"/>
        <v>0</v>
      </c>
      <c r="AD108" s="253">
        <f t="shared" si="47"/>
        <v>0</v>
      </c>
      <c r="AE108" s="395"/>
      <c r="AH108" s="395"/>
      <c r="AI108" s="395"/>
      <c r="AJ108" s="395"/>
      <c r="AK108" s="395"/>
      <c r="AL108" s="395"/>
      <c r="AM108" s="395"/>
      <c r="AN108" s="395"/>
      <c r="AO108" s="395"/>
    </row>
    <row r="109" spans="1:41" x14ac:dyDescent="0.2">
      <c r="A109" s="255" t="s">
        <v>1095</v>
      </c>
      <c r="B109" s="251"/>
      <c r="C109" s="252" t="s">
        <v>164</v>
      </c>
      <c r="D109" s="252" t="s">
        <v>164</v>
      </c>
      <c r="E109" s="252" t="s">
        <v>164</v>
      </c>
      <c r="F109" s="252" t="s">
        <v>164</v>
      </c>
      <c r="G109" s="252" t="s">
        <v>164</v>
      </c>
      <c r="H109" s="252" t="s">
        <v>641</v>
      </c>
      <c r="I109" s="252" t="s">
        <v>164</v>
      </c>
      <c r="J109" s="252" t="s">
        <v>164</v>
      </c>
      <c r="K109" s="252"/>
      <c r="L109" s="252"/>
      <c r="M109" s="252"/>
      <c r="N109" s="252"/>
      <c r="O109" s="252"/>
      <c r="P109" s="253">
        <f t="shared" si="48"/>
        <v>0</v>
      </c>
      <c r="Q109" s="253">
        <f t="shared" si="34"/>
        <v>0</v>
      </c>
      <c r="R109" s="253">
        <f t="shared" si="35"/>
        <v>0</v>
      </c>
      <c r="S109" s="253">
        <f t="shared" si="36"/>
        <v>0</v>
      </c>
      <c r="T109" s="253">
        <f t="shared" si="37"/>
        <v>0</v>
      </c>
      <c r="U109" s="253">
        <f t="shared" si="38"/>
        <v>0</v>
      </c>
      <c r="V109" s="253">
        <f t="shared" si="39"/>
        <v>0</v>
      </c>
      <c r="W109" s="253">
        <f t="shared" si="40"/>
        <v>0</v>
      </c>
      <c r="X109" s="253">
        <f t="shared" si="41"/>
        <v>0</v>
      </c>
      <c r="Y109" s="253">
        <f t="shared" si="42"/>
        <v>0</v>
      </c>
      <c r="Z109" s="253">
        <f t="shared" si="43"/>
        <v>0</v>
      </c>
      <c r="AA109" s="253">
        <f t="shared" si="44"/>
        <v>0</v>
      </c>
      <c r="AB109" s="253">
        <f t="shared" si="45"/>
        <v>0</v>
      </c>
      <c r="AC109" s="253">
        <f t="shared" si="46"/>
        <v>0</v>
      </c>
      <c r="AD109" s="253">
        <f t="shared" si="47"/>
        <v>0</v>
      </c>
      <c r="AE109" s="395"/>
      <c r="AH109" s="395"/>
      <c r="AI109" s="395"/>
      <c r="AJ109" s="395"/>
      <c r="AK109" s="395"/>
      <c r="AL109" s="395"/>
      <c r="AM109" s="395"/>
      <c r="AN109" s="395"/>
      <c r="AO109" s="395"/>
    </row>
    <row r="110" spans="1:41" x14ac:dyDescent="0.2">
      <c r="A110" s="250" t="s">
        <v>734</v>
      </c>
      <c r="B110" s="251"/>
      <c r="C110" s="252" t="s">
        <v>164</v>
      </c>
      <c r="D110" s="252" t="s">
        <v>164</v>
      </c>
      <c r="E110" s="252" t="s">
        <v>164</v>
      </c>
      <c r="F110" s="252" t="s">
        <v>641</v>
      </c>
      <c r="G110" s="252" t="s">
        <v>164</v>
      </c>
      <c r="H110" s="252" t="s">
        <v>164</v>
      </c>
      <c r="I110" s="252" t="s">
        <v>164</v>
      </c>
      <c r="J110" s="252" t="s">
        <v>164</v>
      </c>
      <c r="K110" s="252"/>
      <c r="L110" s="252"/>
      <c r="M110" s="252"/>
      <c r="N110" s="252"/>
      <c r="O110" s="252"/>
      <c r="P110" s="253">
        <f t="shared" si="48"/>
        <v>0</v>
      </c>
      <c r="Q110" s="253">
        <f t="shared" si="34"/>
        <v>0</v>
      </c>
      <c r="R110" s="253">
        <f t="shared" si="35"/>
        <v>0</v>
      </c>
      <c r="S110" s="253">
        <f t="shared" si="36"/>
        <v>0</v>
      </c>
      <c r="T110" s="253">
        <f t="shared" si="37"/>
        <v>0</v>
      </c>
      <c r="U110" s="253">
        <f t="shared" si="38"/>
        <v>0</v>
      </c>
      <c r="V110" s="253">
        <f t="shared" si="39"/>
        <v>0</v>
      </c>
      <c r="W110" s="253">
        <f t="shared" si="40"/>
        <v>0</v>
      </c>
      <c r="X110" s="253">
        <f t="shared" si="41"/>
        <v>0</v>
      </c>
      <c r="Y110" s="253">
        <f t="shared" si="42"/>
        <v>0</v>
      </c>
      <c r="Z110" s="253">
        <f t="shared" si="43"/>
        <v>0</v>
      </c>
      <c r="AA110" s="253">
        <f t="shared" si="44"/>
        <v>0</v>
      </c>
      <c r="AB110" s="253">
        <f t="shared" si="45"/>
        <v>0</v>
      </c>
      <c r="AC110" s="253">
        <f t="shared" si="46"/>
        <v>0</v>
      </c>
      <c r="AD110" s="253">
        <f t="shared" si="47"/>
        <v>0</v>
      </c>
      <c r="AE110" s="395"/>
      <c r="AH110" s="395"/>
      <c r="AI110" s="395"/>
      <c r="AJ110" s="395"/>
      <c r="AK110" s="395"/>
      <c r="AL110" s="395"/>
      <c r="AM110" s="395"/>
      <c r="AN110" s="395"/>
      <c r="AO110" s="395"/>
    </row>
    <row r="111" spans="1:41" x14ac:dyDescent="0.2">
      <c r="A111" s="255" t="s">
        <v>735</v>
      </c>
      <c r="B111" s="251"/>
      <c r="C111" s="252" t="s">
        <v>641</v>
      </c>
      <c r="D111" s="252" t="s">
        <v>164</v>
      </c>
      <c r="E111" s="252" t="s">
        <v>164</v>
      </c>
      <c r="F111" s="252" t="s">
        <v>164</v>
      </c>
      <c r="G111" s="252" t="s">
        <v>164</v>
      </c>
      <c r="H111" s="252" t="s">
        <v>164</v>
      </c>
      <c r="I111" s="252" t="s">
        <v>164</v>
      </c>
      <c r="J111" s="252" t="s">
        <v>164</v>
      </c>
      <c r="K111" s="252"/>
      <c r="L111" s="252"/>
      <c r="M111" s="252"/>
      <c r="N111" s="252"/>
      <c r="O111" s="252"/>
      <c r="P111" s="253">
        <f t="shared" si="48"/>
        <v>0</v>
      </c>
      <c r="Q111" s="253">
        <f t="shared" si="34"/>
        <v>0</v>
      </c>
      <c r="R111" s="253">
        <f t="shared" si="35"/>
        <v>0</v>
      </c>
      <c r="S111" s="253">
        <f t="shared" si="36"/>
        <v>0</v>
      </c>
      <c r="T111" s="253">
        <f t="shared" si="37"/>
        <v>0</v>
      </c>
      <c r="U111" s="253">
        <f t="shared" si="38"/>
        <v>0</v>
      </c>
      <c r="V111" s="253">
        <f t="shared" si="39"/>
        <v>0</v>
      </c>
      <c r="W111" s="253">
        <f t="shared" si="40"/>
        <v>0</v>
      </c>
      <c r="X111" s="253">
        <f t="shared" si="41"/>
        <v>0</v>
      </c>
      <c r="Y111" s="253">
        <f t="shared" si="42"/>
        <v>0</v>
      </c>
      <c r="Z111" s="253">
        <f t="shared" si="43"/>
        <v>0</v>
      </c>
      <c r="AA111" s="253">
        <f t="shared" si="44"/>
        <v>0</v>
      </c>
      <c r="AB111" s="253">
        <f t="shared" si="45"/>
        <v>0</v>
      </c>
      <c r="AC111" s="253">
        <f t="shared" si="46"/>
        <v>0</v>
      </c>
      <c r="AD111" s="253">
        <f t="shared" si="47"/>
        <v>0</v>
      </c>
      <c r="AE111" s="395"/>
      <c r="AH111" s="395"/>
      <c r="AI111" s="395"/>
      <c r="AJ111" s="395"/>
      <c r="AK111" s="395"/>
      <c r="AL111" s="395"/>
      <c r="AM111" s="395"/>
      <c r="AN111" s="395"/>
      <c r="AO111" s="395"/>
    </row>
    <row r="112" spans="1:41" x14ac:dyDescent="0.2">
      <c r="A112" s="255" t="s">
        <v>736</v>
      </c>
      <c r="B112" s="251"/>
      <c r="C112" s="252" t="s">
        <v>641</v>
      </c>
      <c r="D112" s="252" t="s">
        <v>164</v>
      </c>
      <c r="E112" s="252" t="s">
        <v>164</v>
      </c>
      <c r="F112" s="252" t="s">
        <v>641</v>
      </c>
      <c r="G112" s="252" t="s">
        <v>164</v>
      </c>
      <c r="H112" s="252" t="s">
        <v>641</v>
      </c>
      <c r="I112" s="252" t="s">
        <v>164</v>
      </c>
      <c r="J112" s="252" t="s">
        <v>164</v>
      </c>
      <c r="K112" s="252"/>
      <c r="L112" s="252"/>
      <c r="M112" s="252"/>
      <c r="N112" s="252"/>
      <c r="O112" s="252"/>
      <c r="P112" s="253">
        <f t="shared" si="48"/>
        <v>0</v>
      </c>
      <c r="Q112" s="253">
        <f t="shared" si="34"/>
        <v>0</v>
      </c>
      <c r="R112" s="253">
        <f t="shared" si="35"/>
        <v>0</v>
      </c>
      <c r="S112" s="253">
        <f t="shared" si="36"/>
        <v>0</v>
      </c>
      <c r="T112" s="253">
        <f t="shared" si="37"/>
        <v>0</v>
      </c>
      <c r="U112" s="253">
        <f t="shared" si="38"/>
        <v>0</v>
      </c>
      <c r="V112" s="253">
        <f t="shared" si="39"/>
        <v>0</v>
      </c>
      <c r="W112" s="253">
        <f t="shared" si="40"/>
        <v>0</v>
      </c>
      <c r="X112" s="253">
        <f t="shared" si="41"/>
        <v>0</v>
      </c>
      <c r="Y112" s="253">
        <f t="shared" si="42"/>
        <v>0</v>
      </c>
      <c r="Z112" s="253">
        <f t="shared" si="43"/>
        <v>0</v>
      </c>
      <c r="AA112" s="253">
        <f t="shared" si="44"/>
        <v>0</v>
      </c>
      <c r="AB112" s="253">
        <f t="shared" si="45"/>
        <v>0</v>
      </c>
      <c r="AC112" s="253">
        <f t="shared" si="46"/>
        <v>0</v>
      </c>
      <c r="AD112" s="253">
        <f t="shared" si="47"/>
        <v>0</v>
      </c>
      <c r="AE112" s="395"/>
      <c r="AH112" s="395"/>
      <c r="AI112" s="395"/>
      <c r="AJ112" s="395"/>
      <c r="AK112" s="395"/>
      <c r="AL112" s="395"/>
      <c r="AM112" s="395"/>
      <c r="AN112" s="395"/>
      <c r="AO112" s="395"/>
    </row>
    <row r="113" spans="1:41" x14ac:dyDescent="0.2">
      <c r="A113" s="253" t="s">
        <v>737</v>
      </c>
      <c r="B113" s="251"/>
      <c r="C113" s="252" t="s">
        <v>641</v>
      </c>
      <c r="D113" s="252" t="s">
        <v>164</v>
      </c>
      <c r="E113" s="252" t="s">
        <v>164</v>
      </c>
      <c r="F113" s="252" t="s">
        <v>641</v>
      </c>
      <c r="G113" s="252" t="s">
        <v>164</v>
      </c>
      <c r="H113" s="252" t="s">
        <v>641</v>
      </c>
      <c r="I113" s="252" t="s">
        <v>164</v>
      </c>
      <c r="J113" s="252" t="s">
        <v>164</v>
      </c>
      <c r="K113" s="252"/>
      <c r="L113" s="252"/>
      <c r="M113" s="252"/>
      <c r="N113" s="252"/>
      <c r="O113" s="252"/>
      <c r="P113" s="253">
        <f t="shared" si="48"/>
        <v>0</v>
      </c>
      <c r="Q113" s="253">
        <f t="shared" si="34"/>
        <v>0</v>
      </c>
      <c r="R113" s="253">
        <f t="shared" si="35"/>
        <v>0</v>
      </c>
      <c r="S113" s="253">
        <f t="shared" si="36"/>
        <v>0</v>
      </c>
      <c r="T113" s="253">
        <f t="shared" si="37"/>
        <v>0</v>
      </c>
      <c r="U113" s="253">
        <f t="shared" si="38"/>
        <v>0</v>
      </c>
      <c r="V113" s="253">
        <f t="shared" si="39"/>
        <v>0</v>
      </c>
      <c r="W113" s="253">
        <f t="shared" si="40"/>
        <v>0</v>
      </c>
      <c r="X113" s="253">
        <f t="shared" si="41"/>
        <v>0</v>
      </c>
      <c r="Y113" s="253">
        <f t="shared" si="42"/>
        <v>0</v>
      </c>
      <c r="Z113" s="253">
        <f t="shared" si="43"/>
        <v>0</v>
      </c>
      <c r="AA113" s="253">
        <f t="shared" si="44"/>
        <v>0</v>
      </c>
      <c r="AB113" s="253">
        <f t="shared" si="45"/>
        <v>0</v>
      </c>
      <c r="AC113" s="253">
        <f t="shared" si="46"/>
        <v>0</v>
      </c>
      <c r="AD113" s="253">
        <f t="shared" si="47"/>
        <v>0</v>
      </c>
      <c r="AE113" s="395"/>
      <c r="AH113" s="395"/>
      <c r="AI113" s="395"/>
      <c r="AJ113" s="395"/>
      <c r="AK113" s="395"/>
      <c r="AL113" s="395"/>
      <c r="AM113" s="395"/>
      <c r="AN113" s="395"/>
      <c r="AO113" s="395"/>
    </row>
    <row r="114" spans="1:41" x14ac:dyDescent="0.2">
      <c r="A114" s="253" t="s">
        <v>738</v>
      </c>
      <c r="B114" s="251"/>
      <c r="C114" s="254" t="s">
        <v>164</v>
      </c>
      <c r="D114" s="252" t="s">
        <v>164</v>
      </c>
      <c r="E114" s="252" t="s">
        <v>164</v>
      </c>
      <c r="F114" s="252" t="s">
        <v>641</v>
      </c>
      <c r="G114" s="252" t="s">
        <v>164</v>
      </c>
      <c r="H114" s="252" t="s">
        <v>164</v>
      </c>
      <c r="I114" s="252" t="s">
        <v>164</v>
      </c>
      <c r="J114" s="252" t="s">
        <v>164</v>
      </c>
      <c r="K114" s="252"/>
      <c r="L114" s="252"/>
      <c r="M114" s="252"/>
      <c r="N114" s="252"/>
      <c r="O114" s="252"/>
      <c r="P114" s="253">
        <f t="shared" si="48"/>
        <v>0</v>
      </c>
      <c r="Q114" s="253">
        <f t="shared" si="34"/>
        <v>0</v>
      </c>
      <c r="R114" s="253">
        <f t="shared" si="35"/>
        <v>0</v>
      </c>
      <c r="S114" s="253">
        <f t="shared" si="36"/>
        <v>0</v>
      </c>
      <c r="T114" s="253">
        <f t="shared" si="37"/>
        <v>0</v>
      </c>
      <c r="U114" s="253">
        <f t="shared" si="38"/>
        <v>0</v>
      </c>
      <c r="V114" s="253">
        <f t="shared" si="39"/>
        <v>0</v>
      </c>
      <c r="W114" s="253">
        <f t="shared" si="40"/>
        <v>0</v>
      </c>
      <c r="X114" s="253">
        <f t="shared" si="41"/>
        <v>0</v>
      </c>
      <c r="Y114" s="253">
        <f t="shared" si="42"/>
        <v>0</v>
      </c>
      <c r="Z114" s="253">
        <f t="shared" si="43"/>
        <v>0</v>
      </c>
      <c r="AA114" s="253">
        <f t="shared" si="44"/>
        <v>0</v>
      </c>
      <c r="AB114" s="253">
        <f t="shared" si="45"/>
        <v>0</v>
      </c>
      <c r="AC114" s="253">
        <f t="shared" si="46"/>
        <v>0</v>
      </c>
      <c r="AD114" s="253">
        <f t="shared" si="47"/>
        <v>0</v>
      </c>
      <c r="AE114" s="395"/>
      <c r="AH114" s="395"/>
      <c r="AI114" s="395"/>
      <c r="AJ114" s="395"/>
      <c r="AK114" s="395"/>
      <c r="AL114" s="395"/>
      <c r="AM114" s="395"/>
      <c r="AN114" s="395"/>
      <c r="AO114" s="395"/>
    </row>
    <row r="115" spans="1:41" x14ac:dyDescent="0.2">
      <c r="A115" s="253" t="s">
        <v>739</v>
      </c>
      <c r="B115" s="251"/>
      <c r="C115" s="252" t="s">
        <v>641</v>
      </c>
      <c r="D115" s="252" t="s">
        <v>164</v>
      </c>
      <c r="E115" s="252" t="s">
        <v>164</v>
      </c>
      <c r="F115" s="252" t="s">
        <v>164</v>
      </c>
      <c r="G115" s="252" t="s">
        <v>164</v>
      </c>
      <c r="H115" s="252" t="s">
        <v>164</v>
      </c>
      <c r="I115" s="252" t="s">
        <v>164</v>
      </c>
      <c r="J115" s="252" t="s">
        <v>164</v>
      </c>
      <c r="K115" s="252"/>
      <c r="L115" s="252"/>
      <c r="M115" s="252"/>
      <c r="N115" s="252"/>
      <c r="O115" s="252"/>
      <c r="P115" s="253">
        <f t="shared" si="48"/>
        <v>0</v>
      </c>
      <c r="Q115" s="253">
        <f t="shared" si="34"/>
        <v>0</v>
      </c>
      <c r="R115" s="253">
        <f t="shared" si="35"/>
        <v>0</v>
      </c>
      <c r="S115" s="253">
        <f t="shared" si="36"/>
        <v>0</v>
      </c>
      <c r="T115" s="253">
        <f t="shared" si="37"/>
        <v>0</v>
      </c>
      <c r="U115" s="253">
        <f t="shared" si="38"/>
        <v>0</v>
      </c>
      <c r="V115" s="253">
        <f t="shared" si="39"/>
        <v>0</v>
      </c>
      <c r="W115" s="253">
        <f t="shared" si="40"/>
        <v>0</v>
      </c>
      <c r="X115" s="253">
        <f t="shared" si="41"/>
        <v>0</v>
      </c>
      <c r="Y115" s="253">
        <f t="shared" si="42"/>
        <v>0</v>
      </c>
      <c r="Z115" s="253">
        <f t="shared" si="43"/>
        <v>0</v>
      </c>
      <c r="AA115" s="253">
        <f t="shared" si="44"/>
        <v>0</v>
      </c>
      <c r="AB115" s="253">
        <f t="shared" si="45"/>
        <v>0</v>
      </c>
      <c r="AC115" s="253">
        <f t="shared" si="46"/>
        <v>0</v>
      </c>
      <c r="AD115" s="253">
        <f t="shared" si="47"/>
        <v>0</v>
      </c>
      <c r="AE115" s="395"/>
      <c r="AH115" s="395"/>
      <c r="AI115" s="395"/>
      <c r="AJ115" s="395"/>
      <c r="AK115" s="395"/>
      <c r="AL115" s="395"/>
      <c r="AM115" s="395"/>
      <c r="AN115" s="395"/>
      <c r="AO115" s="395"/>
    </row>
    <row r="116" spans="1:41" x14ac:dyDescent="0.2">
      <c r="A116" s="253" t="s">
        <v>740</v>
      </c>
      <c r="B116" s="251"/>
      <c r="C116" s="252" t="s">
        <v>641</v>
      </c>
      <c r="D116" s="252" t="s">
        <v>164</v>
      </c>
      <c r="E116" s="252" t="s">
        <v>164</v>
      </c>
      <c r="F116" s="252" t="s">
        <v>164</v>
      </c>
      <c r="G116" s="252" t="s">
        <v>164</v>
      </c>
      <c r="H116" s="252" t="s">
        <v>164</v>
      </c>
      <c r="I116" s="252" t="s">
        <v>164</v>
      </c>
      <c r="J116" s="252" t="s">
        <v>164</v>
      </c>
      <c r="K116" s="252"/>
      <c r="L116" s="252"/>
      <c r="M116" s="252"/>
      <c r="N116" s="252"/>
      <c r="O116" s="252"/>
      <c r="P116" s="253">
        <f t="shared" si="48"/>
        <v>0</v>
      </c>
      <c r="Q116" s="253">
        <f t="shared" si="34"/>
        <v>0</v>
      </c>
      <c r="R116" s="253">
        <f t="shared" si="35"/>
        <v>0</v>
      </c>
      <c r="S116" s="253">
        <f t="shared" si="36"/>
        <v>0</v>
      </c>
      <c r="T116" s="253">
        <f t="shared" si="37"/>
        <v>0</v>
      </c>
      <c r="U116" s="253">
        <f t="shared" si="38"/>
        <v>0</v>
      </c>
      <c r="V116" s="253">
        <f t="shared" si="39"/>
        <v>0</v>
      </c>
      <c r="W116" s="253">
        <f t="shared" si="40"/>
        <v>0</v>
      </c>
      <c r="X116" s="253">
        <f t="shared" si="41"/>
        <v>0</v>
      </c>
      <c r="Y116" s="253">
        <f t="shared" si="42"/>
        <v>0</v>
      </c>
      <c r="Z116" s="253">
        <f t="shared" si="43"/>
        <v>0</v>
      </c>
      <c r="AA116" s="253">
        <f t="shared" si="44"/>
        <v>0</v>
      </c>
      <c r="AB116" s="253">
        <f t="shared" si="45"/>
        <v>0</v>
      </c>
      <c r="AC116" s="253">
        <f t="shared" si="46"/>
        <v>0</v>
      </c>
      <c r="AD116" s="253">
        <f t="shared" si="47"/>
        <v>0</v>
      </c>
      <c r="AE116" s="395"/>
      <c r="AH116" s="395"/>
      <c r="AI116" s="395"/>
      <c r="AJ116" s="395"/>
      <c r="AK116" s="395"/>
      <c r="AL116" s="395"/>
      <c r="AM116" s="395"/>
      <c r="AN116" s="395"/>
      <c r="AO116" s="395"/>
    </row>
    <row r="117" spans="1:41" x14ac:dyDescent="0.2">
      <c r="A117" s="253" t="s">
        <v>834</v>
      </c>
      <c r="B117" s="251"/>
      <c r="C117" s="252" t="s">
        <v>164</v>
      </c>
      <c r="D117" s="252" t="s">
        <v>164</v>
      </c>
      <c r="E117" s="252" t="s">
        <v>164</v>
      </c>
      <c r="F117" s="252" t="s">
        <v>641</v>
      </c>
      <c r="G117" s="252" t="s">
        <v>164</v>
      </c>
      <c r="H117" s="252" t="s">
        <v>164</v>
      </c>
      <c r="I117" s="252" t="s">
        <v>164</v>
      </c>
      <c r="J117" s="252" t="s">
        <v>164</v>
      </c>
      <c r="K117" s="252"/>
      <c r="L117" s="252"/>
      <c r="M117" s="252"/>
      <c r="N117" s="252"/>
      <c r="O117" s="252"/>
      <c r="P117" s="253">
        <f t="shared" si="48"/>
        <v>0</v>
      </c>
      <c r="Q117" s="253">
        <f t="shared" si="34"/>
        <v>0</v>
      </c>
      <c r="R117" s="253">
        <f t="shared" si="35"/>
        <v>0</v>
      </c>
      <c r="S117" s="253">
        <f t="shared" si="36"/>
        <v>0</v>
      </c>
      <c r="T117" s="253">
        <f t="shared" si="37"/>
        <v>0</v>
      </c>
      <c r="U117" s="253">
        <f t="shared" si="38"/>
        <v>0</v>
      </c>
      <c r="V117" s="253">
        <f t="shared" si="39"/>
        <v>0</v>
      </c>
      <c r="W117" s="253">
        <f t="shared" si="40"/>
        <v>0</v>
      </c>
      <c r="X117" s="253">
        <f t="shared" si="41"/>
        <v>0</v>
      </c>
      <c r="Y117" s="253">
        <f t="shared" si="42"/>
        <v>0</v>
      </c>
      <c r="Z117" s="253">
        <f t="shared" si="43"/>
        <v>0</v>
      </c>
      <c r="AA117" s="253">
        <f t="shared" si="44"/>
        <v>0</v>
      </c>
      <c r="AB117" s="253">
        <f t="shared" si="45"/>
        <v>0</v>
      </c>
      <c r="AC117" s="253">
        <f t="shared" si="46"/>
        <v>0</v>
      </c>
      <c r="AD117" s="253">
        <f t="shared" si="47"/>
        <v>0</v>
      </c>
      <c r="AE117" s="395"/>
      <c r="AH117" s="395"/>
      <c r="AI117" s="395"/>
      <c r="AJ117" s="395"/>
      <c r="AK117" s="395"/>
      <c r="AL117" s="395"/>
      <c r="AM117" s="395"/>
      <c r="AN117" s="395"/>
      <c r="AO117" s="395"/>
    </row>
    <row r="118" spans="1:41" x14ac:dyDescent="0.2">
      <c r="A118" s="253" t="s">
        <v>741</v>
      </c>
      <c r="B118" s="251"/>
      <c r="C118" s="252" t="s">
        <v>164</v>
      </c>
      <c r="D118" s="252" t="s">
        <v>164</v>
      </c>
      <c r="E118" s="252" t="s">
        <v>164</v>
      </c>
      <c r="F118" s="252" t="s">
        <v>164</v>
      </c>
      <c r="G118" s="252" t="s">
        <v>164</v>
      </c>
      <c r="H118" s="252" t="s">
        <v>641</v>
      </c>
      <c r="I118" s="252" t="s">
        <v>164</v>
      </c>
      <c r="J118" s="252" t="s">
        <v>164</v>
      </c>
      <c r="K118" s="252"/>
      <c r="L118" s="252"/>
      <c r="M118" s="252"/>
      <c r="N118" s="252"/>
      <c r="O118" s="252"/>
      <c r="P118" s="253">
        <f t="shared" si="48"/>
        <v>0</v>
      </c>
      <c r="Q118" s="253">
        <f t="shared" si="34"/>
        <v>0</v>
      </c>
      <c r="R118" s="253">
        <f t="shared" si="35"/>
        <v>0</v>
      </c>
      <c r="S118" s="253">
        <f t="shared" si="36"/>
        <v>0</v>
      </c>
      <c r="T118" s="253">
        <f t="shared" si="37"/>
        <v>0</v>
      </c>
      <c r="U118" s="253">
        <f t="shared" si="38"/>
        <v>0</v>
      </c>
      <c r="V118" s="253">
        <f t="shared" si="39"/>
        <v>0</v>
      </c>
      <c r="W118" s="253">
        <f t="shared" si="40"/>
        <v>0</v>
      </c>
      <c r="X118" s="253">
        <f t="shared" si="41"/>
        <v>0</v>
      </c>
      <c r="Y118" s="253">
        <f t="shared" si="42"/>
        <v>0</v>
      </c>
      <c r="Z118" s="253">
        <f t="shared" si="43"/>
        <v>0</v>
      </c>
      <c r="AA118" s="253">
        <f t="shared" si="44"/>
        <v>0</v>
      </c>
      <c r="AB118" s="253">
        <f t="shared" si="45"/>
        <v>0</v>
      </c>
      <c r="AC118" s="253">
        <f t="shared" si="46"/>
        <v>0</v>
      </c>
      <c r="AD118" s="253">
        <f t="shared" si="47"/>
        <v>0</v>
      </c>
      <c r="AE118" s="395"/>
      <c r="AH118" s="395"/>
      <c r="AI118" s="395"/>
      <c r="AJ118" s="395"/>
      <c r="AK118" s="395"/>
      <c r="AL118" s="395"/>
      <c r="AM118" s="395"/>
      <c r="AN118" s="395"/>
      <c r="AO118" s="395"/>
    </row>
    <row r="119" spans="1:41" x14ac:dyDescent="0.2">
      <c r="A119" s="253" t="s">
        <v>742</v>
      </c>
      <c r="B119" s="251"/>
      <c r="C119" s="252" t="s">
        <v>641</v>
      </c>
      <c r="D119" s="252" t="s">
        <v>164</v>
      </c>
      <c r="E119" s="252" t="s">
        <v>164</v>
      </c>
      <c r="F119" s="252" t="s">
        <v>641</v>
      </c>
      <c r="G119" s="252" t="s">
        <v>164</v>
      </c>
      <c r="H119" s="252" t="s">
        <v>641</v>
      </c>
      <c r="I119" s="252" t="s">
        <v>164</v>
      </c>
      <c r="J119" s="252" t="s">
        <v>164</v>
      </c>
      <c r="K119" s="252"/>
      <c r="L119" s="252"/>
      <c r="M119" s="252"/>
      <c r="N119" s="252"/>
      <c r="O119" s="252"/>
      <c r="P119" s="253">
        <f t="shared" si="48"/>
        <v>0</v>
      </c>
      <c r="Q119" s="253">
        <f t="shared" si="34"/>
        <v>0</v>
      </c>
      <c r="R119" s="253">
        <f t="shared" si="35"/>
        <v>0</v>
      </c>
      <c r="S119" s="253">
        <f t="shared" si="36"/>
        <v>0</v>
      </c>
      <c r="T119" s="253">
        <f t="shared" si="37"/>
        <v>0</v>
      </c>
      <c r="U119" s="253">
        <f t="shared" si="38"/>
        <v>0</v>
      </c>
      <c r="V119" s="253">
        <f t="shared" si="39"/>
        <v>0</v>
      </c>
      <c r="W119" s="253">
        <f t="shared" si="40"/>
        <v>0</v>
      </c>
      <c r="X119" s="253">
        <f t="shared" si="41"/>
        <v>0</v>
      </c>
      <c r="Y119" s="253">
        <f t="shared" si="42"/>
        <v>0</v>
      </c>
      <c r="Z119" s="253">
        <f t="shared" si="43"/>
        <v>0</v>
      </c>
      <c r="AA119" s="253">
        <f t="shared" si="44"/>
        <v>0</v>
      </c>
      <c r="AB119" s="253">
        <f t="shared" si="45"/>
        <v>0</v>
      </c>
      <c r="AC119" s="253">
        <f t="shared" si="46"/>
        <v>0</v>
      </c>
      <c r="AD119" s="253">
        <f t="shared" si="47"/>
        <v>0</v>
      </c>
      <c r="AE119" s="395"/>
      <c r="AH119" s="395"/>
      <c r="AI119" s="395"/>
      <c r="AJ119" s="395"/>
      <c r="AK119" s="395"/>
      <c r="AL119" s="395"/>
      <c r="AM119" s="395"/>
      <c r="AN119" s="395"/>
      <c r="AO119" s="395"/>
    </row>
    <row r="120" spans="1:41" x14ac:dyDescent="0.2">
      <c r="A120" s="253" t="s">
        <v>743</v>
      </c>
      <c r="B120" s="251"/>
      <c r="C120" s="252" t="s">
        <v>641</v>
      </c>
      <c r="D120" s="252" t="s">
        <v>164</v>
      </c>
      <c r="E120" s="252" t="s">
        <v>164</v>
      </c>
      <c r="F120" s="252" t="s">
        <v>641</v>
      </c>
      <c r="G120" s="252" t="s">
        <v>164</v>
      </c>
      <c r="H120" s="252" t="s">
        <v>641</v>
      </c>
      <c r="I120" s="252" t="s">
        <v>164</v>
      </c>
      <c r="J120" s="252" t="s">
        <v>164</v>
      </c>
      <c r="K120" s="252"/>
      <c r="L120" s="252"/>
      <c r="M120" s="252"/>
      <c r="N120" s="252"/>
      <c r="O120" s="252"/>
      <c r="P120" s="253">
        <f t="shared" si="48"/>
        <v>0</v>
      </c>
      <c r="Q120" s="253">
        <f t="shared" si="34"/>
        <v>0</v>
      </c>
      <c r="R120" s="253">
        <f t="shared" si="35"/>
        <v>0</v>
      </c>
      <c r="S120" s="253">
        <f t="shared" si="36"/>
        <v>0</v>
      </c>
      <c r="T120" s="253">
        <f t="shared" si="37"/>
        <v>0</v>
      </c>
      <c r="U120" s="253">
        <f t="shared" si="38"/>
        <v>0</v>
      </c>
      <c r="V120" s="253">
        <f t="shared" si="39"/>
        <v>0</v>
      </c>
      <c r="W120" s="253">
        <f t="shared" si="40"/>
        <v>0</v>
      </c>
      <c r="X120" s="253">
        <f t="shared" si="41"/>
        <v>0</v>
      </c>
      <c r="Y120" s="253">
        <f t="shared" si="42"/>
        <v>0</v>
      </c>
      <c r="Z120" s="253">
        <f t="shared" si="43"/>
        <v>0</v>
      </c>
      <c r="AA120" s="253">
        <f t="shared" si="44"/>
        <v>0</v>
      </c>
      <c r="AB120" s="253">
        <f t="shared" si="45"/>
        <v>0</v>
      </c>
      <c r="AC120" s="253">
        <f t="shared" si="46"/>
        <v>0</v>
      </c>
      <c r="AD120" s="253">
        <f t="shared" si="47"/>
        <v>0</v>
      </c>
      <c r="AE120" s="395"/>
      <c r="AH120" s="395"/>
      <c r="AI120" s="395"/>
      <c r="AJ120" s="395"/>
      <c r="AK120" s="395"/>
      <c r="AL120" s="395"/>
      <c r="AM120" s="395"/>
      <c r="AN120" s="395"/>
      <c r="AO120" s="395"/>
    </row>
    <row r="121" spans="1:41" x14ac:dyDescent="0.2">
      <c r="A121" s="253" t="s">
        <v>744</v>
      </c>
      <c r="B121" s="251"/>
      <c r="C121" s="252" t="s">
        <v>641</v>
      </c>
      <c r="D121" s="252" t="s">
        <v>164</v>
      </c>
      <c r="E121" s="252" t="s">
        <v>164</v>
      </c>
      <c r="F121" s="252" t="s">
        <v>641</v>
      </c>
      <c r="G121" s="252" t="s">
        <v>164</v>
      </c>
      <c r="H121" s="252" t="s">
        <v>164</v>
      </c>
      <c r="I121" s="252" t="s">
        <v>164</v>
      </c>
      <c r="J121" s="252" t="s">
        <v>164</v>
      </c>
      <c r="K121" s="252"/>
      <c r="L121" s="252"/>
      <c r="M121" s="252"/>
      <c r="N121" s="252"/>
      <c r="O121" s="252"/>
      <c r="P121" s="253">
        <f t="shared" si="48"/>
        <v>0</v>
      </c>
      <c r="Q121" s="253">
        <f t="shared" si="34"/>
        <v>0</v>
      </c>
      <c r="R121" s="253">
        <f t="shared" si="35"/>
        <v>0</v>
      </c>
      <c r="S121" s="253">
        <f t="shared" si="36"/>
        <v>0</v>
      </c>
      <c r="T121" s="253">
        <f t="shared" si="37"/>
        <v>0</v>
      </c>
      <c r="U121" s="253">
        <f t="shared" si="38"/>
        <v>0</v>
      </c>
      <c r="V121" s="253">
        <f t="shared" si="39"/>
        <v>0</v>
      </c>
      <c r="W121" s="253">
        <f t="shared" si="40"/>
        <v>0</v>
      </c>
      <c r="X121" s="253">
        <f t="shared" si="41"/>
        <v>0</v>
      </c>
      <c r="Y121" s="253">
        <f t="shared" si="42"/>
        <v>0</v>
      </c>
      <c r="Z121" s="253">
        <f t="shared" si="43"/>
        <v>0</v>
      </c>
      <c r="AA121" s="253">
        <f t="shared" si="44"/>
        <v>0</v>
      </c>
      <c r="AB121" s="253">
        <f t="shared" si="45"/>
        <v>0</v>
      </c>
      <c r="AC121" s="253">
        <f t="shared" si="46"/>
        <v>0</v>
      </c>
      <c r="AD121" s="253">
        <f t="shared" si="47"/>
        <v>0</v>
      </c>
      <c r="AE121" s="395"/>
      <c r="AH121" s="395"/>
      <c r="AI121" s="395"/>
      <c r="AJ121" s="395"/>
      <c r="AK121" s="395"/>
      <c r="AL121" s="395"/>
      <c r="AM121" s="395"/>
      <c r="AN121" s="395"/>
      <c r="AO121" s="395"/>
    </row>
    <row r="122" spans="1:41" x14ac:dyDescent="0.2">
      <c r="A122" s="253" t="s">
        <v>745</v>
      </c>
      <c r="B122" s="251"/>
      <c r="C122" s="252" t="s">
        <v>641</v>
      </c>
      <c r="D122" s="252" t="s">
        <v>164</v>
      </c>
      <c r="E122" s="252" t="s">
        <v>164</v>
      </c>
      <c r="F122" s="252" t="s">
        <v>641</v>
      </c>
      <c r="G122" s="252" t="s">
        <v>164</v>
      </c>
      <c r="H122" s="252" t="s">
        <v>641</v>
      </c>
      <c r="I122" s="252" t="s">
        <v>164</v>
      </c>
      <c r="J122" s="252" t="s">
        <v>164</v>
      </c>
      <c r="K122" s="252"/>
      <c r="L122" s="252"/>
      <c r="M122" s="252"/>
      <c r="N122" s="252"/>
      <c r="O122" s="252"/>
      <c r="P122" s="253">
        <f t="shared" si="48"/>
        <v>0</v>
      </c>
      <c r="Q122" s="253">
        <f t="shared" si="34"/>
        <v>0</v>
      </c>
      <c r="R122" s="253">
        <f t="shared" si="35"/>
        <v>0</v>
      </c>
      <c r="S122" s="253">
        <f t="shared" si="36"/>
        <v>0</v>
      </c>
      <c r="T122" s="253">
        <f t="shared" si="37"/>
        <v>0</v>
      </c>
      <c r="U122" s="253">
        <f t="shared" si="38"/>
        <v>0</v>
      </c>
      <c r="V122" s="253">
        <f t="shared" si="39"/>
        <v>0</v>
      </c>
      <c r="W122" s="253">
        <f t="shared" si="40"/>
        <v>0</v>
      </c>
      <c r="X122" s="253">
        <f t="shared" si="41"/>
        <v>0</v>
      </c>
      <c r="Y122" s="253">
        <f t="shared" si="42"/>
        <v>0</v>
      </c>
      <c r="Z122" s="253">
        <f t="shared" si="43"/>
        <v>0</v>
      </c>
      <c r="AA122" s="253">
        <f t="shared" si="44"/>
        <v>0</v>
      </c>
      <c r="AB122" s="253">
        <f t="shared" si="45"/>
        <v>0</v>
      </c>
      <c r="AC122" s="253">
        <f t="shared" si="46"/>
        <v>0</v>
      </c>
      <c r="AD122" s="253">
        <f t="shared" si="47"/>
        <v>0</v>
      </c>
      <c r="AE122" s="395"/>
      <c r="AH122" s="395"/>
      <c r="AI122" s="395"/>
      <c r="AJ122" s="395"/>
      <c r="AK122" s="395"/>
      <c r="AL122" s="395"/>
      <c r="AM122" s="395"/>
      <c r="AN122" s="395"/>
      <c r="AO122" s="395"/>
    </row>
    <row r="123" spans="1:41" x14ac:dyDescent="0.2">
      <c r="A123" s="253" t="s">
        <v>746</v>
      </c>
      <c r="B123" s="251"/>
      <c r="C123" s="252" t="s">
        <v>641</v>
      </c>
      <c r="D123" s="252" t="s">
        <v>164</v>
      </c>
      <c r="E123" s="252" t="s">
        <v>164</v>
      </c>
      <c r="F123" s="252" t="s">
        <v>164</v>
      </c>
      <c r="G123" s="252" t="s">
        <v>164</v>
      </c>
      <c r="H123" s="252" t="s">
        <v>164</v>
      </c>
      <c r="I123" s="252" t="s">
        <v>164</v>
      </c>
      <c r="J123" s="252" t="s">
        <v>164</v>
      </c>
      <c r="K123" s="252"/>
      <c r="L123" s="252"/>
      <c r="M123" s="252"/>
      <c r="N123" s="252"/>
      <c r="O123" s="252"/>
      <c r="P123" s="253">
        <f t="shared" si="48"/>
        <v>0</v>
      </c>
      <c r="Q123" s="253">
        <f t="shared" si="34"/>
        <v>0</v>
      </c>
      <c r="R123" s="253">
        <f t="shared" si="35"/>
        <v>0</v>
      </c>
      <c r="S123" s="253">
        <f t="shared" si="36"/>
        <v>0</v>
      </c>
      <c r="T123" s="253">
        <f t="shared" si="37"/>
        <v>0</v>
      </c>
      <c r="U123" s="253">
        <f t="shared" si="38"/>
        <v>0</v>
      </c>
      <c r="V123" s="253">
        <f t="shared" si="39"/>
        <v>0</v>
      </c>
      <c r="W123" s="253">
        <f t="shared" si="40"/>
        <v>0</v>
      </c>
      <c r="X123" s="253">
        <f t="shared" si="41"/>
        <v>0</v>
      </c>
      <c r="Y123" s="253">
        <f t="shared" si="42"/>
        <v>0</v>
      </c>
      <c r="Z123" s="253">
        <f t="shared" si="43"/>
        <v>0</v>
      </c>
      <c r="AA123" s="253">
        <f t="shared" si="44"/>
        <v>0</v>
      </c>
      <c r="AB123" s="253">
        <f t="shared" si="45"/>
        <v>0</v>
      </c>
      <c r="AC123" s="253">
        <f t="shared" si="46"/>
        <v>0</v>
      </c>
      <c r="AD123" s="253">
        <f t="shared" si="47"/>
        <v>0</v>
      </c>
      <c r="AE123" s="395"/>
      <c r="AH123" s="395"/>
      <c r="AI123" s="395"/>
      <c r="AJ123" s="395"/>
      <c r="AK123" s="395"/>
      <c r="AL123" s="395"/>
      <c r="AM123" s="395"/>
      <c r="AN123" s="395"/>
      <c r="AO123" s="395"/>
    </row>
    <row r="124" spans="1:41" x14ac:dyDescent="0.2">
      <c r="A124" s="253" t="s">
        <v>747</v>
      </c>
      <c r="B124" s="251"/>
      <c r="C124" s="252" t="s">
        <v>164</v>
      </c>
      <c r="D124" s="252" t="s">
        <v>164</v>
      </c>
      <c r="E124" s="252" t="s">
        <v>164</v>
      </c>
      <c r="F124" s="252" t="s">
        <v>164</v>
      </c>
      <c r="G124" s="252" t="s">
        <v>164</v>
      </c>
      <c r="H124" s="252" t="s">
        <v>641</v>
      </c>
      <c r="I124" s="252" t="s">
        <v>164</v>
      </c>
      <c r="J124" s="252" t="s">
        <v>164</v>
      </c>
      <c r="K124" s="252"/>
      <c r="L124" s="252"/>
      <c r="M124" s="252"/>
      <c r="N124" s="252"/>
      <c r="O124" s="252"/>
      <c r="P124" s="253">
        <f t="shared" si="48"/>
        <v>0</v>
      </c>
      <c r="Q124" s="253">
        <f t="shared" si="34"/>
        <v>0</v>
      </c>
      <c r="R124" s="253">
        <f t="shared" si="35"/>
        <v>0</v>
      </c>
      <c r="S124" s="253">
        <f t="shared" si="36"/>
        <v>0</v>
      </c>
      <c r="T124" s="253">
        <f t="shared" si="37"/>
        <v>0</v>
      </c>
      <c r="U124" s="253">
        <f t="shared" si="38"/>
        <v>0</v>
      </c>
      <c r="V124" s="253">
        <f t="shared" si="39"/>
        <v>0</v>
      </c>
      <c r="W124" s="253">
        <f t="shared" si="40"/>
        <v>0</v>
      </c>
      <c r="X124" s="253">
        <f t="shared" si="41"/>
        <v>0</v>
      </c>
      <c r="Y124" s="253">
        <f t="shared" si="42"/>
        <v>0</v>
      </c>
      <c r="Z124" s="253">
        <f t="shared" si="43"/>
        <v>0</v>
      </c>
      <c r="AA124" s="253">
        <f t="shared" si="44"/>
        <v>0</v>
      </c>
      <c r="AB124" s="253">
        <f t="shared" si="45"/>
        <v>0</v>
      </c>
      <c r="AC124" s="253">
        <f t="shared" si="46"/>
        <v>0</v>
      </c>
      <c r="AD124" s="253">
        <f t="shared" si="47"/>
        <v>0</v>
      </c>
      <c r="AE124" s="395"/>
      <c r="AH124" s="395"/>
      <c r="AI124" s="395"/>
      <c r="AJ124" s="395"/>
      <c r="AK124" s="395"/>
      <c r="AL124" s="395"/>
      <c r="AM124" s="395"/>
      <c r="AN124" s="395"/>
      <c r="AO124" s="395"/>
    </row>
    <row r="125" spans="1:41" hidden="1" x14ac:dyDescent="0.2">
      <c r="A125" s="253" t="s">
        <v>748</v>
      </c>
      <c r="B125" s="251"/>
      <c r="C125" s="252" t="s">
        <v>164</v>
      </c>
      <c r="D125" s="252" t="s">
        <v>164</v>
      </c>
      <c r="E125" s="252" t="s">
        <v>164</v>
      </c>
      <c r="F125" s="252" t="s">
        <v>164</v>
      </c>
      <c r="G125" s="252" t="s">
        <v>164</v>
      </c>
      <c r="H125" s="252" t="s">
        <v>164</v>
      </c>
      <c r="I125" s="252" t="s">
        <v>164</v>
      </c>
      <c r="J125" s="252" t="s">
        <v>164</v>
      </c>
      <c r="K125" s="252"/>
      <c r="L125" s="252"/>
      <c r="M125" s="252"/>
      <c r="N125" s="252"/>
      <c r="O125" s="252"/>
      <c r="P125" s="253">
        <f t="shared" si="48"/>
        <v>0</v>
      </c>
      <c r="Q125" s="253">
        <f t="shared" si="34"/>
        <v>0</v>
      </c>
      <c r="R125" s="253">
        <f t="shared" si="35"/>
        <v>0</v>
      </c>
      <c r="S125" s="253">
        <f t="shared" si="36"/>
        <v>0</v>
      </c>
      <c r="T125" s="253">
        <f t="shared" si="37"/>
        <v>0</v>
      </c>
      <c r="U125" s="253">
        <f t="shared" si="38"/>
        <v>0</v>
      </c>
      <c r="V125" s="253">
        <f t="shared" si="39"/>
        <v>0</v>
      </c>
      <c r="W125" s="253">
        <f t="shared" si="40"/>
        <v>0</v>
      </c>
      <c r="X125" s="253">
        <f t="shared" si="41"/>
        <v>0</v>
      </c>
      <c r="Y125" s="253">
        <f t="shared" si="42"/>
        <v>0</v>
      </c>
      <c r="Z125" s="253">
        <f t="shared" si="43"/>
        <v>0</v>
      </c>
      <c r="AA125" s="253">
        <f t="shared" si="44"/>
        <v>0</v>
      </c>
      <c r="AB125" s="253">
        <f t="shared" si="45"/>
        <v>0</v>
      </c>
      <c r="AC125" s="253">
        <f t="shared" si="46"/>
        <v>0</v>
      </c>
      <c r="AD125" s="253">
        <f t="shared" si="47"/>
        <v>0</v>
      </c>
      <c r="AE125" s="395"/>
      <c r="AH125" s="395"/>
      <c r="AI125" s="395"/>
      <c r="AJ125" s="395"/>
      <c r="AK125" s="395"/>
      <c r="AL125" s="395"/>
      <c r="AM125" s="395"/>
      <c r="AN125" s="395"/>
      <c r="AO125" s="395"/>
    </row>
    <row r="126" spans="1:41" x14ac:dyDescent="0.2">
      <c r="A126" s="253" t="s">
        <v>749</v>
      </c>
      <c r="B126" s="251"/>
      <c r="C126" s="252" t="s">
        <v>641</v>
      </c>
      <c r="D126" s="252" t="s">
        <v>164</v>
      </c>
      <c r="E126" s="252" t="s">
        <v>164</v>
      </c>
      <c r="F126" s="252" t="s">
        <v>641</v>
      </c>
      <c r="G126" s="252" t="s">
        <v>164</v>
      </c>
      <c r="H126" s="252" t="s">
        <v>641</v>
      </c>
      <c r="I126" s="252" t="s">
        <v>164</v>
      </c>
      <c r="J126" s="252" t="s">
        <v>164</v>
      </c>
      <c r="K126" s="252"/>
      <c r="L126" s="252"/>
      <c r="M126" s="252"/>
      <c r="N126" s="252"/>
      <c r="O126" s="252"/>
      <c r="P126" s="253">
        <f t="shared" si="48"/>
        <v>0</v>
      </c>
      <c r="Q126" s="253">
        <f t="shared" si="34"/>
        <v>0</v>
      </c>
      <c r="R126" s="253">
        <f t="shared" si="35"/>
        <v>0</v>
      </c>
      <c r="S126" s="253">
        <f t="shared" si="36"/>
        <v>0</v>
      </c>
      <c r="T126" s="253">
        <f t="shared" si="37"/>
        <v>0</v>
      </c>
      <c r="U126" s="253">
        <f t="shared" si="38"/>
        <v>0</v>
      </c>
      <c r="V126" s="253">
        <f t="shared" si="39"/>
        <v>0</v>
      </c>
      <c r="W126" s="253">
        <f t="shared" si="40"/>
        <v>0</v>
      </c>
      <c r="X126" s="253">
        <f t="shared" si="41"/>
        <v>0</v>
      </c>
      <c r="Y126" s="253">
        <f t="shared" si="42"/>
        <v>0</v>
      </c>
      <c r="Z126" s="253">
        <f t="shared" si="43"/>
        <v>0</v>
      </c>
      <c r="AA126" s="253">
        <f t="shared" si="44"/>
        <v>0</v>
      </c>
      <c r="AB126" s="253">
        <f t="shared" si="45"/>
        <v>0</v>
      </c>
      <c r="AC126" s="253">
        <f t="shared" si="46"/>
        <v>0</v>
      </c>
      <c r="AD126" s="253">
        <f t="shared" si="47"/>
        <v>0</v>
      </c>
      <c r="AE126" s="395"/>
      <c r="AH126" s="395"/>
      <c r="AI126" s="395"/>
      <c r="AJ126" s="395"/>
      <c r="AK126" s="395"/>
      <c r="AL126" s="395"/>
      <c r="AM126" s="395"/>
      <c r="AN126" s="395"/>
      <c r="AO126" s="395"/>
    </row>
    <row r="127" spans="1:41" x14ac:dyDescent="0.2">
      <c r="A127" s="253" t="s">
        <v>835</v>
      </c>
      <c r="B127" s="251"/>
      <c r="C127" s="252" t="s">
        <v>641</v>
      </c>
      <c r="D127" s="252" t="s">
        <v>164</v>
      </c>
      <c r="E127" s="252" t="s">
        <v>164</v>
      </c>
      <c r="F127" s="252" t="s">
        <v>164</v>
      </c>
      <c r="G127" s="252" t="s">
        <v>164</v>
      </c>
      <c r="H127" s="252" t="s">
        <v>164</v>
      </c>
      <c r="I127" s="252" t="s">
        <v>164</v>
      </c>
      <c r="J127" s="252" t="s">
        <v>164</v>
      </c>
      <c r="K127" s="252"/>
      <c r="L127" s="252"/>
      <c r="M127" s="252"/>
      <c r="N127" s="252"/>
      <c r="O127" s="252"/>
      <c r="P127" s="253">
        <f t="shared" si="48"/>
        <v>0</v>
      </c>
      <c r="Q127" s="253">
        <f t="shared" si="34"/>
        <v>0</v>
      </c>
      <c r="R127" s="253">
        <f t="shared" si="35"/>
        <v>0</v>
      </c>
      <c r="S127" s="253">
        <f t="shared" si="36"/>
        <v>0</v>
      </c>
      <c r="T127" s="253">
        <f t="shared" si="37"/>
        <v>0</v>
      </c>
      <c r="U127" s="253">
        <f t="shared" si="38"/>
        <v>0</v>
      </c>
      <c r="V127" s="253">
        <f t="shared" si="39"/>
        <v>0</v>
      </c>
      <c r="W127" s="253">
        <f t="shared" si="40"/>
        <v>0</v>
      </c>
      <c r="X127" s="253">
        <f t="shared" si="41"/>
        <v>0</v>
      </c>
      <c r="Y127" s="253">
        <f t="shared" si="42"/>
        <v>0</v>
      </c>
      <c r="Z127" s="253">
        <f t="shared" si="43"/>
        <v>0</v>
      </c>
      <c r="AA127" s="253">
        <f t="shared" si="44"/>
        <v>0</v>
      </c>
      <c r="AB127" s="253">
        <f t="shared" si="45"/>
        <v>0</v>
      </c>
      <c r="AC127" s="253">
        <f t="shared" si="46"/>
        <v>0</v>
      </c>
      <c r="AD127" s="253">
        <f t="shared" si="47"/>
        <v>0</v>
      </c>
      <c r="AE127" s="395"/>
      <c r="AH127" s="395"/>
      <c r="AI127" s="395"/>
      <c r="AJ127" s="395"/>
      <c r="AK127" s="395"/>
      <c r="AL127" s="395"/>
      <c r="AM127" s="395"/>
      <c r="AN127" s="395"/>
      <c r="AO127" s="395"/>
    </row>
    <row r="128" spans="1:41" x14ac:dyDescent="0.2">
      <c r="A128" s="253" t="s">
        <v>836</v>
      </c>
      <c r="B128" s="251"/>
      <c r="C128" s="252" t="s">
        <v>641</v>
      </c>
      <c r="D128" s="252" t="s">
        <v>164</v>
      </c>
      <c r="E128" s="252" t="s">
        <v>164</v>
      </c>
      <c r="F128" s="252" t="s">
        <v>164</v>
      </c>
      <c r="G128" s="252" t="s">
        <v>164</v>
      </c>
      <c r="H128" s="252" t="s">
        <v>164</v>
      </c>
      <c r="I128" s="252" t="s">
        <v>164</v>
      </c>
      <c r="J128" s="252" t="s">
        <v>164</v>
      </c>
      <c r="K128" s="252"/>
      <c r="L128" s="252"/>
      <c r="M128" s="252"/>
      <c r="N128" s="252"/>
      <c r="O128" s="252"/>
      <c r="P128" s="253">
        <f t="shared" si="48"/>
        <v>0</v>
      </c>
      <c r="Q128" s="253">
        <f t="shared" si="34"/>
        <v>0</v>
      </c>
      <c r="R128" s="253">
        <f t="shared" si="35"/>
        <v>0</v>
      </c>
      <c r="S128" s="253">
        <f t="shared" si="36"/>
        <v>0</v>
      </c>
      <c r="T128" s="253">
        <f t="shared" si="37"/>
        <v>0</v>
      </c>
      <c r="U128" s="253">
        <f t="shared" si="38"/>
        <v>0</v>
      </c>
      <c r="V128" s="253">
        <f t="shared" si="39"/>
        <v>0</v>
      </c>
      <c r="W128" s="253">
        <f t="shared" si="40"/>
        <v>0</v>
      </c>
      <c r="X128" s="253">
        <f t="shared" si="41"/>
        <v>0</v>
      </c>
      <c r="Y128" s="253">
        <f t="shared" si="42"/>
        <v>0</v>
      </c>
      <c r="Z128" s="253">
        <f t="shared" si="43"/>
        <v>0</v>
      </c>
      <c r="AA128" s="253">
        <f t="shared" si="44"/>
        <v>0</v>
      </c>
      <c r="AB128" s="253">
        <f t="shared" si="45"/>
        <v>0</v>
      </c>
      <c r="AC128" s="253">
        <f t="shared" si="46"/>
        <v>0</v>
      </c>
      <c r="AD128" s="253">
        <f t="shared" si="47"/>
        <v>0</v>
      </c>
      <c r="AE128" s="395"/>
      <c r="AH128" s="395"/>
      <c r="AI128" s="395"/>
      <c r="AJ128" s="395"/>
      <c r="AK128" s="395"/>
      <c r="AL128" s="395"/>
      <c r="AM128" s="395"/>
      <c r="AN128" s="395"/>
      <c r="AO128" s="395"/>
    </row>
    <row r="129" spans="1:41" x14ac:dyDescent="0.2">
      <c r="A129" s="253" t="s">
        <v>750</v>
      </c>
      <c r="B129" s="251"/>
      <c r="C129" s="252" t="s">
        <v>164</v>
      </c>
      <c r="D129" s="252" t="s">
        <v>164</v>
      </c>
      <c r="E129" s="252" t="s">
        <v>164</v>
      </c>
      <c r="F129" s="252" t="s">
        <v>164</v>
      </c>
      <c r="G129" s="252" t="s">
        <v>164</v>
      </c>
      <c r="H129" s="252" t="s">
        <v>641</v>
      </c>
      <c r="I129" s="252" t="s">
        <v>164</v>
      </c>
      <c r="J129" s="252" t="s">
        <v>164</v>
      </c>
      <c r="K129" s="252"/>
      <c r="L129" s="252"/>
      <c r="M129" s="252"/>
      <c r="N129" s="252"/>
      <c r="O129" s="252"/>
      <c r="P129" s="253">
        <f t="shared" si="48"/>
        <v>0</v>
      </c>
      <c r="Q129" s="253">
        <f t="shared" si="34"/>
        <v>0</v>
      </c>
      <c r="R129" s="253">
        <f t="shared" si="35"/>
        <v>0</v>
      </c>
      <c r="S129" s="253">
        <f t="shared" si="36"/>
        <v>0</v>
      </c>
      <c r="T129" s="253">
        <f t="shared" si="37"/>
        <v>0</v>
      </c>
      <c r="U129" s="253">
        <f t="shared" si="38"/>
        <v>0</v>
      </c>
      <c r="V129" s="253">
        <f t="shared" si="39"/>
        <v>0</v>
      </c>
      <c r="W129" s="253">
        <f t="shared" si="40"/>
        <v>0</v>
      </c>
      <c r="X129" s="253">
        <f t="shared" si="41"/>
        <v>0</v>
      </c>
      <c r="Y129" s="253">
        <f t="shared" si="42"/>
        <v>0</v>
      </c>
      <c r="Z129" s="253">
        <f t="shared" si="43"/>
        <v>0</v>
      </c>
      <c r="AA129" s="253">
        <f t="shared" si="44"/>
        <v>0</v>
      </c>
      <c r="AB129" s="253">
        <f t="shared" si="45"/>
        <v>0</v>
      </c>
      <c r="AC129" s="253">
        <f t="shared" si="46"/>
        <v>0</v>
      </c>
      <c r="AD129" s="253">
        <f t="shared" si="47"/>
        <v>0</v>
      </c>
      <c r="AE129" s="395"/>
      <c r="AH129" s="395"/>
      <c r="AI129" s="395"/>
      <c r="AJ129" s="395"/>
      <c r="AK129" s="395"/>
      <c r="AL129" s="395"/>
      <c r="AM129" s="395"/>
      <c r="AN129" s="395"/>
      <c r="AO129" s="395"/>
    </row>
    <row r="130" spans="1:41" x14ac:dyDescent="0.2">
      <c r="A130" s="253" t="s">
        <v>751</v>
      </c>
      <c r="B130" s="251"/>
      <c r="C130" s="252" t="s">
        <v>641</v>
      </c>
      <c r="D130" s="252" t="s">
        <v>164</v>
      </c>
      <c r="E130" s="252" t="s">
        <v>164</v>
      </c>
      <c r="F130" s="252" t="s">
        <v>641</v>
      </c>
      <c r="G130" s="252" t="s">
        <v>164</v>
      </c>
      <c r="H130" s="252" t="s">
        <v>641</v>
      </c>
      <c r="I130" s="252" t="s">
        <v>164</v>
      </c>
      <c r="J130" s="252" t="s">
        <v>164</v>
      </c>
      <c r="K130" s="252"/>
      <c r="L130" s="252"/>
      <c r="M130" s="252"/>
      <c r="N130" s="252"/>
      <c r="O130" s="252"/>
      <c r="P130" s="253">
        <f t="shared" si="48"/>
        <v>0</v>
      </c>
      <c r="Q130" s="253">
        <f t="shared" si="34"/>
        <v>0</v>
      </c>
      <c r="R130" s="253">
        <f t="shared" si="35"/>
        <v>0</v>
      </c>
      <c r="S130" s="253">
        <f t="shared" si="36"/>
        <v>0</v>
      </c>
      <c r="T130" s="253">
        <f t="shared" si="37"/>
        <v>0</v>
      </c>
      <c r="U130" s="253">
        <f t="shared" si="38"/>
        <v>0</v>
      </c>
      <c r="V130" s="253">
        <f t="shared" si="39"/>
        <v>0</v>
      </c>
      <c r="W130" s="253">
        <f t="shared" si="40"/>
        <v>0</v>
      </c>
      <c r="X130" s="253">
        <f t="shared" si="41"/>
        <v>0</v>
      </c>
      <c r="Y130" s="253">
        <f t="shared" si="42"/>
        <v>0</v>
      </c>
      <c r="Z130" s="253">
        <f t="shared" si="43"/>
        <v>0</v>
      </c>
      <c r="AA130" s="253">
        <f t="shared" si="44"/>
        <v>0</v>
      </c>
      <c r="AB130" s="253">
        <f t="shared" si="45"/>
        <v>0</v>
      </c>
      <c r="AC130" s="253">
        <f t="shared" si="46"/>
        <v>0</v>
      </c>
      <c r="AD130" s="253">
        <f t="shared" si="47"/>
        <v>0</v>
      </c>
      <c r="AE130" s="395"/>
      <c r="AH130" s="395"/>
      <c r="AI130" s="395"/>
      <c r="AJ130" s="395"/>
      <c r="AK130" s="395"/>
      <c r="AL130" s="395"/>
      <c r="AM130" s="395"/>
      <c r="AN130" s="395"/>
      <c r="AO130" s="395"/>
    </row>
    <row r="131" spans="1:41" x14ac:dyDescent="0.2">
      <c r="A131" s="253" t="s">
        <v>752</v>
      </c>
      <c r="B131" s="251"/>
      <c r="C131" s="252" t="s">
        <v>641</v>
      </c>
      <c r="D131" s="252" t="s">
        <v>164</v>
      </c>
      <c r="E131" s="252" t="s">
        <v>164</v>
      </c>
      <c r="F131" s="252" t="s">
        <v>641</v>
      </c>
      <c r="G131" s="252" t="s">
        <v>164</v>
      </c>
      <c r="H131" s="252" t="s">
        <v>641</v>
      </c>
      <c r="I131" s="252" t="s">
        <v>164</v>
      </c>
      <c r="J131" s="252" t="s">
        <v>164</v>
      </c>
      <c r="K131" s="252"/>
      <c r="L131" s="252"/>
      <c r="M131" s="252"/>
      <c r="N131" s="252"/>
      <c r="O131" s="252"/>
      <c r="P131" s="253">
        <f t="shared" si="48"/>
        <v>0</v>
      </c>
      <c r="Q131" s="253">
        <f t="shared" si="34"/>
        <v>0</v>
      </c>
      <c r="R131" s="253">
        <f t="shared" si="35"/>
        <v>0</v>
      </c>
      <c r="S131" s="253">
        <f t="shared" si="36"/>
        <v>0</v>
      </c>
      <c r="T131" s="253">
        <f t="shared" si="37"/>
        <v>0</v>
      </c>
      <c r="U131" s="253">
        <f t="shared" si="38"/>
        <v>0</v>
      </c>
      <c r="V131" s="253">
        <f t="shared" si="39"/>
        <v>0</v>
      </c>
      <c r="W131" s="253">
        <f t="shared" si="40"/>
        <v>0</v>
      </c>
      <c r="X131" s="253">
        <f t="shared" si="41"/>
        <v>0</v>
      </c>
      <c r="Y131" s="253">
        <f t="shared" si="42"/>
        <v>0</v>
      </c>
      <c r="Z131" s="253">
        <f t="shared" si="43"/>
        <v>0</v>
      </c>
      <c r="AA131" s="253">
        <f t="shared" si="44"/>
        <v>0</v>
      </c>
      <c r="AB131" s="253">
        <f t="shared" si="45"/>
        <v>0</v>
      </c>
      <c r="AC131" s="253">
        <f t="shared" si="46"/>
        <v>0</v>
      </c>
      <c r="AD131" s="253">
        <f t="shared" si="47"/>
        <v>0</v>
      </c>
      <c r="AE131" s="395"/>
      <c r="AH131" s="395"/>
      <c r="AI131" s="395"/>
      <c r="AJ131" s="395"/>
      <c r="AK131" s="395"/>
      <c r="AL131" s="395"/>
      <c r="AM131" s="395"/>
      <c r="AN131" s="395"/>
      <c r="AO131" s="395"/>
    </row>
    <row r="132" spans="1:41" x14ac:dyDescent="0.2">
      <c r="A132" s="253" t="s">
        <v>753</v>
      </c>
      <c r="B132" s="251"/>
      <c r="C132" s="252" t="s">
        <v>164</v>
      </c>
      <c r="D132" s="252" t="s">
        <v>164</v>
      </c>
      <c r="E132" s="252" t="s">
        <v>164</v>
      </c>
      <c r="F132" s="252" t="s">
        <v>164</v>
      </c>
      <c r="G132" s="252" t="s">
        <v>164</v>
      </c>
      <c r="H132" s="252" t="s">
        <v>641</v>
      </c>
      <c r="I132" s="252" t="s">
        <v>164</v>
      </c>
      <c r="J132" s="252" t="s">
        <v>164</v>
      </c>
      <c r="K132" s="252"/>
      <c r="L132" s="252"/>
      <c r="M132" s="252"/>
      <c r="N132" s="252"/>
      <c r="O132" s="252"/>
      <c r="P132" s="253">
        <f t="shared" si="48"/>
        <v>0</v>
      </c>
      <c r="Q132" s="253">
        <f t="shared" si="34"/>
        <v>0</v>
      </c>
      <c r="R132" s="253">
        <f t="shared" si="35"/>
        <v>0</v>
      </c>
      <c r="S132" s="253">
        <f t="shared" si="36"/>
        <v>0</v>
      </c>
      <c r="T132" s="253">
        <f t="shared" si="37"/>
        <v>0</v>
      </c>
      <c r="U132" s="253">
        <f t="shared" si="38"/>
        <v>0</v>
      </c>
      <c r="V132" s="253">
        <f t="shared" si="39"/>
        <v>0</v>
      </c>
      <c r="W132" s="253">
        <f t="shared" si="40"/>
        <v>0</v>
      </c>
      <c r="X132" s="253">
        <f t="shared" si="41"/>
        <v>0</v>
      </c>
      <c r="Y132" s="253">
        <f t="shared" si="42"/>
        <v>0</v>
      </c>
      <c r="Z132" s="253">
        <f t="shared" si="43"/>
        <v>0</v>
      </c>
      <c r="AA132" s="253">
        <f t="shared" si="44"/>
        <v>0</v>
      </c>
      <c r="AB132" s="253">
        <f t="shared" si="45"/>
        <v>0</v>
      </c>
      <c r="AC132" s="253">
        <f t="shared" si="46"/>
        <v>0</v>
      </c>
      <c r="AD132" s="253">
        <f t="shared" si="47"/>
        <v>0</v>
      </c>
      <c r="AE132" s="395"/>
      <c r="AH132" s="395"/>
      <c r="AI132" s="395"/>
      <c r="AJ132" s="395"/>
      <c r="AK132" s="395"/>
      <c r="AL132" s="395"/>
      <c r="AM132" s="395"/>
      <c r="AN132" s="395"/>
      <c r="AO132" s="395"/>
    </row>
    <row r="133" spans="1:41" x14ac:dyDescent="0.2">
      <c r="A133" s="253" t="s">
        <v>754</v>
      </c>
      <c r="B133" s="251"/>
      <c r="C133" s="252" t="s">
        <v>164</v>
      </c>
      <c r="D133" s="252" t="s">
        <v>164</v>
      </c>
      <c r="E133" s="252" t="s">
        <v>164</v>
      </c>
      <c r="F133" s="252" t="s">
        <v>641</v>
      </c>
      <c r="G133" s="252" t="s">
        <v>164</v>
      </c>
      <c r="H133" s="252" t="s">
        <v>164</v>
      </c>
      <c r="I133" s="252" t="s">
        <v>164</v>
      </c>
      <c r="J133" s="252" t="s">
        <v>164</v>
      </c>
      <c r="K133" s="252"/>
      <c r="L133" s="252"/>
      <c r="M133" s="252"/>
      <c r="N133" s="252"/>
      <c r="O133" s="252"/>
      <c r="P133" s="253">
        <f t="shared" si="48"/>
        <v>0</v>
      </c>
      <c r="Q133" s="253">
        <f t="shared" ref="Q133:Q197" si="49">IF($B133="X",IF(D133="X",1,0),0)</f>
        <v>0</v>
      </c>
      <c r="R133" s="253">
        <f t="shared" ref="R133:R197" si="50">IF($B133="X",IF(E133="X",1,0),0)</f>
        <v>0</v>
      </c>
      <c r="S133" s="253">
        <f t="shared" ref="S133:S197" si="51">IF($B133="X",IF(F133="X",1,0),0)</f>
        <v>0</v>
      </c>
      <c r="T133" s="253">
        <f t="shared" ref="T133:T197" si="52">IF($B133="X",IF(G133="X",1,0),0)</f>
        <v>0</v>
      </c>
      <c r="U133" s="253">
        <f t="shared" ref="U133:U197" si="53">IF($B133="X",IF(H133="X",1,0),0)</f>
        <v>0</v>
      </c>
      <c r="V133" s="253">
        <f t="shared" ref="V133:V197" si="54">IF($B133="X",IF(I133="X",1,0),0)</f>
        <v>0</v>
      </c>
      <c r="W133" s="253">
        <f t="shared" ref="W133:W197" si="55">IF($B133="X",IF(J133="X",1,0),0)</f>
        <v>0</v>
      </c>
      <c r="X133" s="253">
        <f t="shared" ref="X133:X197" si="56">IF($B133="X",IF(K133="X",1,0),0)</f>
        <v>0</v>
      </c>
      <c r="Y133" s="253">
        <f t="shared" ref="Y133:Y197" si="57">IF($B133="X",IF(L133="X",1,0),0)</f>
        <v>0</v>
      </c>
      <c r="Z133" s="253">
        <f t="shared" ref="Z133:Z197" si="58">IF($B133="X",IF(M133="X",1,0),0)</f>
        <v>0</v>
      </c>
      <c r="AA133" s="253">
        <f t="shared" ref="AA133:AA197" si="59">IF($B133="X",IF(N133="X",1,0),0)</f>
        <v>0</v>
      </c>
      <c r="AB133" s="253">
        <f t="shared" ref="AB133:AB197" si="60">IF($B133="X",IF(O133="X",1,0),0)</f>
        <v>0</v>
      </c>
      <c r="AC133" s="253">
        <f t="shared" ref="AC133:AC197" si="61">IF($B133="X",IF(P133="X",1,0),0)</f>
        <v>0</v>
      </c>
      <c r="AD133" s="253">
        <f t="shared" ref="AD133:AD197" si="62">SUM(P133:AC133)</f>
        <v>0</v>
      </c>
      <c r="AE133" s="395"/>
      <c r="AH133" s="395"/>
      <c r="AI133" s="395"/>
      <c r="AJ133" s="395"/>
      <c r="AK133" s="395"/>
      <c r="AL133" s="395"/>
      <c r="AM133" s="395"/>
      <c r="AN133" s="395"/>
      <c r="AO133" s="395"/>
    </row>
    <row r="134" spans="1:41" x14ac:dyDescent="0.2">
      <c r="A134" s="253" t="s">
        <v>755</v>
      </c>
      <c r="B134" s="251"/>
      <c r="C134" s="252" t="s">
        <v>641</v>
      </c>
      <c r="D134" s="252" t="s">
        <v>164</v>
      </c>
      <c r="E134" s="252" t="s">
        <v>164</v>
      </c>
      <c r="F134" s="252" t="s">
        <v>164</v>
      </c>
      <c r="G134" s="252" t="s">
        <v>164</v>
      </c>
      <c r="H134" s="252" t="s">
        <v>164</v>
      </c>
      <c r="I134" s="252" t="s">
        <v>164</v>
      </c>
      <c r="J134" s="252" t="s">
        <v>164</v>
      </c>
      <c r="K134" s="252"/>
      <c r="L134" s="252"/>
      <c r="M134" s="252"/>
      <c r="N134" s="252"/>
      <c r="O134" s="252"/>
      <c r="P134" s="253">
        <f t="shared" ref="P134:P198" si="63">IF($B134="X",IF(C134="X",1,0),0)</f>
        <v>0</v>
      </c>
      <c r="Q134" s="253">
        <f t="shared" si="49"/>
        <v>0</v>
      </c>
      <c r="R134" s="253">
        <f t="shared" si="50"/>
        <v>0</v>
      </c>
      <c r="S134" s="253">
        <f t="shared" si="51"/>
        <v>0</v>
      </c>
      <c r="T134" s="253">
        <f t="shared" si="52"/>
        <v>0</v>
      </c>
      <c r="U134" s="253">
        <f t="shared" si="53"/>
        <v>0</v>
      </c>
      <c r="V134" s="253">
        <f t="shared" si="54"/>
        <v>0</v>
      </c>
      <c r="W134" s="253">
        <f t="shared" si="55"/>
        <v>0</v>
      </c>
      <c r="X134" s="253">
        <f t="shared" si="56"/>
        <v>0</v>
      </c>
      <c r="Y134" s="253">
        <f t="shared" si="57"/>
        <v>0</v>
      </c>
      <c r="Z134" s="253">
        <f t="shared" si="58"/>
        <v>0</v>
      </c>
      <c r="AA134" s="253">
        <f t="shared" si="59"/>
        <v>0</v>
      </c>
      <c r="AB134" s="253">
        <f t="shared" si="60"/>
        <v>0</v>
      </c>
      <c r="AC134" s="253">
        <f t="shared" si="61"/>
        <v>0</v>
      </c>
      <c r="AD134" s="253">
        <f t="shared" si="62"/>
        <v>0</v>
      </c>
      <c r="AE134" s="395"/>
      <c r="AH134" s="395"/>
      <c r="AI134" s="395"/>
      <c r="AJ134" s="395"/>
      <c r="AK134" s="395"/>
      <c r="AL134" s="395"/>
      <c r="AM134" s="395"/>
      <c r="AN134" s="395"/>
      <c r="AO134" s="395"/>
    </row>
    <row r="135" spans="1:41" x14ac:dyDescent="0.2">
      <c r="A135" s="253" t="s">
        <v>756</v>
      </c>
      <c r="B135" s="251"/>
      <c r="C135" s="252" t="s">
        <v>641</v>
      </c>
      <c r="D135" s="252" t="s">
        <v>164</v>
      </c>
      <c r="E135" s="252" t="s">
        <v>164</v>
      </c>
      <c r="F135" s="252" t="s">
        <v>164</v>
      </c>
      <c r="G135" s="252" t="s">
        <v>164</v>
      </c>
      <c r="H135" s="252" t="s">
        <v>641</v>
      </c>
      <c r="I135" s="252" t="s">
        <v>164</v>
      </c>
      <c r="J135" s="252" t="s">
        <v>164</v>
      </c>
      <c r="K135" s="252"/>
      <c r="L135" s="252"/>
      <c r="M135" s="252"/>
      <c r="N135" s="252"/>
      <c r="O135" s="252"/>
      <c r="P135" s="253">
        <f t="shared" si="63"/>
        <v>0</v>
      </c>
      <c r="Q135" s="253">
        <f t="shared" si="49"/>
        <v>0</v>
      </c>
      <c r="R135" s="253">
        <f t="shared" si="50"/>
        <v>0</v>
      </c>
      <c r="S135" s="253">
        <f t="shared" si="51"/>
        <v>0</v>
      </c>
      <c r="T135" s="253">
        <f t="shared" si="52"/>
        <v>0</v>
      </c>
      <c r="U135" s="253">
        <f t="shared" si="53"/>
        <v>0</v>
      </c>
      <c r="V135" s="253">
        <f t="shared" si="54"/>
        <v>0</v>
      </c>
      <c r="W135" s="253">
        <f t="shared" si="55"/>
        <v>0</v>
      </c>
      <c r="X135" s="253">
        <f t="shared" si="56"/>
        <v>0</v>
      </c>
      <c r="Y135" s="253">
        <f t="shared" si="57"/>
        <v>0</v>
      </c>
      <c r="Z135" s="253">
        <f t="shared" si="58"/>
        <v>0</v>
      </c>
      <c r="AA135" s="253">
        <f t="shared" si="59"/>
        <v>0</v>
      </c>
      <c r="AB135" s="253">
        <f t="shared" si="60"/>
        <v>0</v>
      </c>
      <c r="AC135" s="253">
        <f t="shared" si="61"/>
        <v>0</v>
      </c>
      <c r="AD135" s="253">
        <f t="shared" si="62"/>
        <v>0</v>
      </c>
      <c r="AE135" s="395"/>
      <c r="AH135" s="395"/>
      <c r="AI135" s="395"/>
      <c r="AJ135" s="395"/>
      <c r="AK135" s="395"/>
      <c r="AL135" s="395"/>
      <c r="AM135" s="395"/>
      <c r="AN135" s="395"/>
      <c r="AO135" s="395"/>
    </row>
    <row r="136" spans="1:41" x14ac:dyDescent="0.2">
      <c r="A136" s="253" t="s">
        <v>757</v>
      </c>
      <c r="B136" s="251"/>
      <c r="C136" s="252" t="s">
        <v>641</v>
      </c>
      <c r="D136" s="252" t="s">
        <v>164</v>
      </c>
      <c r="E136" s="252" t="s">
        <v>164</v>
      </c>
      <c r="F136" s="252" t="s">
        <v>164</v>
      </c>
      <c r="G136" s="252" t="s">
        <v>164</v>
      </c>
      <c r="H136" s="252" t="s">
        <v>164</v>
      </c>
      <c r="I136" s="252" t="s">
        <v>164</v>
      </c>
      <c r="J136" s="252" t="s">
        <v>164</v>
      </c>
      <c r="K136" s="252"/>
      <c r="L136" s="252"/>
      <c r="M136" s="252"/>
      <c r="N136" s="252"/>
      <c r="O136" s="252"/>
      <c r="P136" s="253">
        <f t="shared" si="63"/>
        <v>0</v>
      </c>
      <c r="Q136" s="253">
        <f t="shared" si="49"/>
        <v>0</v>
      </c>
      <c r="R136" s="253">
        <f t="shared" si="50"/>
        <v>0</v>
      </c>
      <c r="S136" s="253">
        <f t="shared" si="51"/>
        <v>0</v>
      </c>
      <c r="T136" s="253">
        <f t="shared" si="52"/>
        <v>0</v>
      </c>
      <c r="U136" s="253">
        <f t="shared" si="53"/>
        <v>0</v>
      </c>
      <c r="V136" s="253">
        <f t="shared" si="54"/>
        <v>0</v>
      </c>
      <c r="W136" s="253">
        <f t="shared" si="55"/>
        <v>0</v>
      </c>
      <c r="X136" s="253">
        <f t="shared" si="56"/>
        <v>0</v>
      </c>
      <c r="Y136" s="253">
        <f t="shared" si="57"/>
        <v>0</v>
      </c>
      <c r="Z136" s="253">
        <f t="shared" si="58"/>
        <v>0</v>
      </c>
      <c r="AA136" s="253">
        <f t="shared" si="59"/>
        <v>0</v>
      </c>
      <c r="AB136" s="253">
        <f t="shared" si="60"/>
        <v>0</v>
      </c>
      <c r="AC136" s="253">
        <f t="shared" si="61"/>
        <v>0</v>
      </c>
      <c r="AD136" s="253">
        <f t="shared" si="62"/>
        <v>0</v>
      </c>
      <c r="AE136" s="395"/>
      <c r="AH136" s="395"/>
      <c r="AI136" s="395"/>
      <c r="AJ136" s="395"/>
      <c r="AK136" s="395"/>
      <c r="AL136" s="395"/>
      <c r="AM136" s="395"/>
      <c r="AN136" s="395"/>
      <c r="AO136" s="395"/>
    </row>
    <row r="137" spans="1:41" x14ac:dyDescent="0.2">
      <c r="A137" s="253" t="s">
        <v>758</v>
      </c>
      <c r="B137" s="251"/>
      <c r="C137" s="252" t="s">
        <v>641</v>
      </c>
      <c r="D137" s="252" t="s">
        <v>164</v>
      </c>
      <c r="E137" s="252" t="s">
        <v>164</v>
      </c>
      <c r="F137" s="252" t="s">
        <v>641</v>
      </c>
      <c r="G137" s="252" t="s">
        <v>164</v>
      </c>
      <c r="H137" s="252" t="s">
        <v>164</v>
      </c>
      <c r="I137" s="252" t="s">
        <v>164</v>
      </c>
      <c r="J137" s="252" t="s">
        <v>164</v>
      </c>
      <c r="K137" s="252"/>
      <c r="L137" s="252"/>
      <c r="M137" s="252"/>
      <c r="N137" s="252"/>
      <c r="O137" s="252"/>
      <c r="P137" s="253">
        <f t="shared" si="63"/>
        <v>0</v>
      </c>
      <c r="Q137" s="253">
        <f t="shared" si="49"/>
        <v>0</v>
      </c>
      <c r="R137" s="253">
        <f t="shared" si="50"/>
        <v>0</v>
      </c>
      <c r="S137" s="253">
        <f t="shared" si="51"/>
        <v>0</v>
      </c>
      <c r="T137" s="253">
        <f t="shared" si="52"/>
        <v>0</v>
      </c>
      <c r="U137" s="253">
        <f t="shared" si="53"/>
        <v>0</v>
      </c>
      <c r="V137" s="253">
        <f t="shared" si="54"/>
        <v>0</v>
      </c>
      <c r="W137" s="253">
        <f t="shared" si="55"/>
        <v>0</v>
      </c>
      <c r="X137" s="253">
        <f t="shared" si="56"/>
        <v>0</v>
      </c>
      <c r="Y137" s="253">
        <f t="shared" si="57"/>
        <v>0</v>
      </c>
      <c r="Z137" s="253">
        <f t="shared" si="58"/>
        <v>0</v>
      </c>
      <c r="AA137" s="253">
        <f t="shared" si="59"/>
        <v>0</v>
      </c>
      <c r="AB137" s="253">
        <f t="shared" si="60"/>
        <v>0</v>
      </c>
      <c r="AC137" s="253">
        <f t="shared" si="61"/>
        <v>0</v>
      </c>
      <c r="AD137" s="253">
        <f t="shared" si="62"/>
        <v>0</v>
      </c>
      <c r="AE137" s="395"/>
      <c r="AH137" s="395"/>
      <c r="AI137" s="395"/>
      <c r="AJ137" s="395"/>
      <c r="AK137" s="395"/>
      <c r="AL137" s="395"/>
      <c r="AM137" s="395"/>
      <c r="AN137" s="395"/>
      <c r="AO137" s="395"/>
    </row>
    <row r="138" spans="1:41" x14ac:dyDescent="0.2">
      <c r="A138" s="253" t="s">
        <v>759</v>
      </c>
      <c r="B138" s="251"/>
      <c r="C138" s="252" t="s">
        <v>641</v>
      </c>
      <c r="D138" s="252" t="s">
        <v>164</v>
      </c>
      <c r="E138" s="252" t="s">
        <v>164</v>
      </c>
      <c r="F138" s="252" t="s">
        <v>641</v>
      </c>
      <c r="G138" s="252" t="s">
        <v>164</v>
      </c>
      <c r="H138" s="252" t="s">
        <v>641</v>
      </c>
      <c r="I138" s="252" t="s">
        <v>164</v>
      </c>
      <c r="J138" s="252" t="s">
        <v>164</v>
      </c>
      <c r="K138" s="252"/>
      <c r="L138" s="252"/>
      <c r="M138" s="252"/>
      <c r="N138" s="252"/>
      <c r="O138" s="252"/>
      <c r="P138" s="253">
        <f t="shared" si="63"/>
        <v>0</v>
      </c>
      <c r="Q138" s="253">
        <f t="shared" si="49"/>
        <v>0</v>
      </c>
      <c r="R138" s="253">
        <f t="shared" si="50"/>
        <v>0</v>
      </c>
      <c r="S138" s="253">
        <f t="shared" si="51"/>
        <v>0</v>
      </c>
      <c r="T138" s="253">
        <f t="shared" si="52"/>
        <v>0</v>
      </c>
      <c r="U138" s="253">
        <f t="shared" si="53"/>
        <v>0</v>
      </c>
      <c r="V138" s="253">
        <f t="shared" si="54"/>
        <v>0</v>
      </c>
      <c r="W138" s="253">
        <f t="shared" si="55"/>
        <v>0</v>
      </c>
      <c r="X138" s="253">
        <f t="shared" si="56"/>
        <v>0</v>
      </c>
      <c r="Y138" s="253">
        <f t="shared" si="57"/>
        <v>0</v>
      </c>
      <c r="Z138" s="253">
        <f t="shared" si="58"/>
        <v>0</v>
      </c>
      <c r="AA138" s="253">
        <f t="shared" si="59"/>
        <v>0</v>
      </c>
      <c r="AB138" s="253">
        <f t="shared" si="60"/>
        <v>0</v>
      </c>
      <c r="AC138" s="253">
        <f t="shared" si="61"/>
        <v>0</v>
      </c>
      <c r="AD138" s="253">
        <f t="shared" si="62"/>
        <v>0</v>
      </c>
      <c r="AE138" s="395"/>
      <c r="AH138" s="395"/>
      <c r="AI138" s="395"/>
      <c r="AJ138" s="395"/>
      <c r="AK138" s="395"/>
      <c r="AL138" s="395"/>
      <c r="AM138" s="395"/>
      <c r="AN138" s="395"/>
      <c r="AO138" s="395"/>
    </row>
    <row r="139" spans="1:41" hidden="1" x14ac:dyDescent="0.2">
      <c r="A139" s="253" t="s">
        <v>760</v>
      </c>
      <c r="B139" s="251"/>
      <c r="C139" s="252" t="s">
        <v>164</v>
      </c>
      <c r="D139" s="252" t="s">
        <v>164</v>
      </c>
      <c r="E139" s="252" t="s">
        <v>164</v>
      </c>
      <c r="F139" s="252" t="s">
        <v>164</v>
      </c>
      <c r="G139" s="252" t="s">
        <v>164</v>
      </c>
      <c r="H139" s="252" t="s">
        <v>164</v>
      </c>
      <c r="I139" s="252" t="s">
        <v>164</v>
      </c>
      <c r="J139" s="252" t="s">
        <v>164</v>
      </c>
      <c r="K139" s="252"/>
      <c r="L139" s="252"/>
      <c r="M139" s="252"/>
      <c r="N139" s="252"/>
      <c r="O139" s="252"/>
      <c r="P139" s="253">
        <f t="shared" si="63"/>
        <v>0</v>
      </c>
      <c r="Q139" s="253">
        <f t="shared" si="49"/>
        <v>0</v>
      </c>
      <c r="R139" s="253">
        <f t="shared" si="50"/>
        <v>0</v>
      </c>
      <c r="S139" s="253">
        <f t="shared" si="51"/>
        <v>0</v>
      </c>
      <c r="T139" s="253">
        <f t="shared" si="52"/>
        <v>0</v>
      </c>
      <c r="U139" s="253">
        <f t="shared" si="53"/>
        <v>0</v>
      </c>
      <c r="V139" s="253">
        <f t="shared" si="54"/>
        <v>0</v>
      </c>
      <c r="W139" s="253">
        <f t="shared" si="55"/>
        <v>0</v>
      </c>
      <c r="X139" s="253">
        <f t="shared" si="56"/>
        <v>0</v>
      </c>
      <c r="Y139" s="253">
        <f t="shared" si="57"/>
        <v>0</v>
      </c>
      <c r="Z139" s="253">
        <f t="shared" si="58"/>
        <v>0</v>
      </c>
      <c r="AA139" s="253">
        <f t="shared" si="59"/>
        <v>0</v>
      </c>
      <c r="AB139" s="253">
        <f t="shared" si="60"/>
        <v>0</v>
      </c>
      <c r="AC139" s="253">
        <f t="shared" si="61"/>
        <v>0</v>
      </c>
      <c r="AD139" s="253">
        <f t="shared" si="62"/>
        <v>0</v>
      </c>
      <c r="AE139" s="395"/>
      <c r="AH139" s="395"/>
      <c r="AI139" s="395"/>
      <c r="AJ139" s="395"/>
      <c r="AK139" s="395"/>
      <c r="AL139" s="395"/>
      <c r="AM139" s="395"/>
      <c r="AN139" s="395"/>
      <c r="AO139" s="395"/>
    </row>
    <row r="140" spans="1:41" x14ac:dyDescent="0.2">
      <c r="A140" s="253" t="s">
        <v>837</v>
      </c>
      <c r="B140" s="251"/>
      <c r="C140" s="252" t="s">
        <v>164</v>
      </c>
      <c r="D140" s="252" t="s">
        <v>164</v>
      </c>
      <c r="E140" s="252" t="s">
        <v>164</v>
      </c>
      <c r="F140" s="252" t="s">
        <v>641</v>
      </c>
      <c r="G140" s="252" t="s">
        <v>164</v>
      </c>
      <c r="H140" s="252" t="s">
        <v>164</v>
      </c>
      <c r="I140" s="252" t="s">
        <v>164</v>
      </c>
      <c r="J140" s="252" t="s">
        <v>164</v>
      </c>
      <c r="K140" s="252"/>
      <c r="L140" s="252"/>
      <c r="M140" s="252"/>
      <c r="N140" s="252"/>
      <c r="O140" s="252"/>
      <c r="P140" s="253">
        <f t="shared" si="63"/>
        <v>0</v>
      </c>
      <c r="Q140" s="253">
        <f t="shared" si="49"/>
        <v>0</v>
      </c>
      <c r="R140" s="253">
        <f t="shared" si="50"/>
        <v>0</v>
      </c>
      <c r="S140" s="253">
        <f t="shared" si="51"/>
        <v>0</v>
      </c>
      <c r="T140" s="253">
        <f t="shared" si="52"/>
        <v>0</v>
      </c>
      <c r="U140" s="253">
        <f t="shared" si="53"/>
        <v>0</v>
      </c>
      <c r="V140" s="253">
        <f t="shared" si="54"/>
        <v>0</v>
      </c>
      <c r="W140" s="253">
        <f t="shared" si="55"/>
        <v>0</v>
      </c>
      <c r="X140" s="253">
        <f t="shared" si="56"/>
        <v>0</v>
      </c>
      <c r="Y140" s="253">
        <f t="shared" si="57"/>
        <v>0</v>
      </c>
      <c r="Z140" s="253">
        <f t="shared" si="58"/>
        <v>0</v>
      </c>
      <c r="AA140" s="253">
        <f t="shared" si="59"/>
        <v>0</v>
      </c>
      <c r="AB140" s="253">
        <f t="shared" si="60"/>
        <v>0</v>
      </c>
      <c r="AC140" s="253">
        <f t="shared" si="61"/>
        <v>0</v>
      </c>
      <c r="AD140" s="253">
        <f t="shared" si="62"/>
        <v>0</v>
      </c>
      <c r="AE140" s="395"/>
      <c r="AH140" s="395"/>
      <c r="AI140" s="395"/>
      <c r="AJ140" s="395"/>
      <c r="AK140" s="395"/>
      <c r="AL140" s="395"/>
      <c r="AM140" s="395"/>
      <c r="AN140" s="395"/>
      <c r="AO140" s="395"/>
    </row>
    <row r="141" spans="1:41" hidden="1" x14ac:dyDescent="0.2">
      <c r="A141" s="253" t="s">
        <v>838</v>
      </c>
      <c r="B141" s="251"/>
      <c r="C141" s="252" t="s">
        <v>164</v>
      </c>
      <c r="D141" s="252" t="s">
        <v>164</v>
      </c>
      <c r="E141" s="252" t="s">
        <v>164</v>
      </c>
      <c r="F141" s="252" t="s">
        <v>164</v>
      </c>
      <c r="G141" s="252" t="s">
        <v>164</v>
      </c>
      <c r="H141" s="252" t="s">
        <v>164</v>
      </c>
      <c r="I141" s="252" t="s">
        <v>164</v>
      </c>
      <c r="J141" s="252" t="s">
        <v>164</v>
      </c>
      <c r="K141" s="252"/>
      <c r="L141" s="252"/>
      <c r="M141" s="252"/>
      <c r="N141" s="252"/>
      <c r="O141" s="252"/>
      <c r="P141" s="253">
        <f t="shared" si="63"/>
        <v>0</v>
      </c>
      <c r="Q141" s="253">
        <f t="shared" si="49"/>
        <v>0</v>
      </c>
      <c r="R141" s="253">
        <f t="shared" si="50"/>
        <v>0</v>
      </c>
      <c r="S141" s="253">
        <f t="shared" si="51"/>
        <v>0</v>
      </c>
      <c r="T141" s="253">
        <f t="shared" si="52"/>
        <v>0</v>
      </c>
      <c r="U141" s="253">
        <f t="shared" si="53"/>
        <v>0</v>
      </c>
      <c r="V141" s="253">
        <f t="shared" si="54"/>
        <v>0</v>
      </c>
      <c r="W141" s="253">
        <f t="shared" si="55"/>
        <v>0</v>
      </c>
      <c r="X141" s="253">
        <f t="shared" si="56"/>
        <v>0</v>
      </c>
      <c r="Y141" s="253">
        <f t="shared" si="57"/>
        <v>0</v>
      </c>
      <c r="Z141" s="253">
        <f t="shared" si="58"/>
        <v>0</v>
      </c>
      <c r="AA141" s="253">
        <f t="shared" si="59"/>
        <v>0</v>
      </c>
      <c r="AB141" s="253">
        <f t="shared" si="60"/>
        <v>0</v>
      </c>
      <c r="AC141" s="253">
        <f t="shared" si="61"/>
        <v>0</v>
      </c>
      <c r="AD141" s="253">
        <f t="shared" si="62"/>
        <v>0</v>
      </c>
      <c r="AE141" s="395"/>
      <c r="AH141" s="395"/>
      <c r="AI141" s="395"/>
      <c r="AJ141" s="395"/>
      <c r="AK141" s="395"/>
      <c r="AL141" s="395"/>
      <c r="AM141" s="395"/>
      <c r="AN141" s="395"/>
      <c r="AO141" s="395"/>
    </row>
    <row r="142" spans="1:41" hidden="1" x14ac:dyDescent="0.2">
      <c r="A142" s="253" t="s">
        <v>761</v>
      </c>
      <c r="B142" s="251"/>
      <c r="C142" s="252" t="s">
        <v>164</v>
      </c>
      <c r="D142" s="252" t="s">
        <v>164</v>
      </c>
      <c r="E142" s="252" t="s">
        <v>164</v>
      </c>
      <c r="F142" s="252" t="s">
        <v>164</v>
      </c>
      <c r="G142" s="252" t="s">
        <v>164</v>
      </c>
      <c r="H142" s="252" t="s">
        <v>164</v>
      </c>
      <c r="I142" s="252" t="s">
        <v>164</v>
      </c>
      <c r="J142" s="252" t="s">
        <v>164</v>
      </c>
      <c r="K142" s="252"/>
      <c r="L142" s="252"/>
      <c r="M142" s="252"/>
      <c r="N142" s="252"/>
      <c r="O142" s="252"/>
      <c r="P142" s="253">
        <f t="shared" si="63"/>
        <v>0</v>
      </c>
      <c r="Q142" s="253">
        <f t="shared" si="49"/>
        <v>0</v>
      </c>
      <c r="R142" s="253">
        <f t="shared" si="50"/>
        <v>0</v>
      </c>
      <c r="S142" s="253">
        <f t="shared" si="51"/>
        <v>0</v>
      </c>
      <c r="T142" s="253">
        <f t="shared" si="52"/>
        <v>0</v>
      </c>
      <c r="U142" s="253">
        <f t="shared" si="53"/>
        <v>0</v>
      </c>
      <c r="V142" s="253">
        <f t="shared" si="54"/>
        <v>0</v>
      </c>
      <c r="W142" s="253">
        <f t="shared" si="55"/>
        <v>0</v>
      </c>
      <c r="X142" s="253">
        <f t="shared" si="56"/>
        <v>0</v>
      </c>
      <c r="Y142" s="253">
        <f t="shared" si="57"/>
        <v>0</v>
      </c>
      <c r="Z142" s="253">
        <f t="shared" si="58"/>
        <v>0</v>
      </c>
      <c r="AA142" s="253">
        <f t="shared" si="59"/>
        <v>0</v>
      </c>
      <c r="AB142" s="253">
        <f t="shared" si="60"/>
        <v>0</v>
      </c>
      <c r="AC142" s="253">
        <f t="shared" si="61"/>
        <v>0</v>
      </c>
      <c r="AD142" s="253">
        <f t="shared" si="62"/>
        <v>0</v>
      </c>
      <c r="AE142" s="395"/>
      <c r="AH142" s="395"/>
      <c r="AI142" s="395"/>
      <c r="AJ142" s="395"/>
      <c r="AK142" s="395"/>
      <c r="AL142" s="395"/>
      <c r="AM142" s="395"/>
      <c r="AN142" s="395"/>
      <c r="AO142" s="395"/>
    </row>
    <row r="143" spans="1:41" hidden="1" x14ac:dyDescent="0.2">
      <c r="A143" s="253" t="s">
        <v>839</v>
      </c>
      <c r="B143" s="251"/>
      <c r="C143" s="252" t="s">
        <v>164</v>
      </c>
      <c r="D143" s="252" t="s">
        <v>164</v>
      </c>
      <c r="E143" s="252" t="s">
        <v>164</v>
      </c>
      <c r="F143" s="252" t="s">
        <v>164</v>
      </c>
      <c r="G143" s="252" t="s">
        <v>164</v>
      </c>
      <c r="H143" s="252" t="s">
        <v>164</v>
      </c>
      <c r="I143" s="252" t="s">
        <v>164</v>
      </c>
      <c r="J143" s="252" t="s">
        <v>164</v>
      </c>
      <c r="K143" s="252"/>
      <c r="L143" s="252"/>
      <c r="M143" s="252"/>
      <c r="N143" s="252"/>
      <c r="O143" s="252"/>
      <c r="P143" s="253">
        <f t="shared" si="63"/>
        <v>0</v>
      </c>
      <c r="Q143" s="253">
        <f t="shared" si="49"/>
        <v>0</v>
      </c>
      <c r="R143" s="253">
        <f t="shared" si="50"/>
        <v>0</v>
      </c>
      <c r="S143" s="253">
        <f t="shared" si="51"/>
        <v>0</v>
      </c>
      <c r="T143" s="253">
        <f t="shared" si="52"/>
        <v>0</v>
      </c>
      <c r="U143" s="253">
        <f t="shared" si="53"/>
        <v>0</v>
      </c>
      <c r="V143" s="253">
        <f t="shared" si="54"/>
        <v>0</v>
      </c>
      <c r="W143" s="253">
        <f t="shared" si="55"/>
        <v>0</v>
      </c>
      <c r="X143" s="253">
        <f t="shared" si="56"/>
        <v>0</v>
      </c>
      <c r="Y143" s="253">
        <f t="shared" si="57"/>
        <v>0</v>
      </c>
      <c r="Z143" s="253">
        <f t="shared" si="58"/>
        <v>0</v>
      </c>
      <c r="AA143" s="253">
        <f t="shared" si="59"/>
        <v>0</v>
      </c>
      <c r="AB143" s="253">
        <f t="shared" si="60"/>
        <v>0</v>
      </c>
      <c r="AC143" s="253">
        <f t="shared" si="61"/>
        <v>0</v>
      </c>
      <c r="AD143" s="253">
        <f t="shared" si="62"/>
        <v>0</v>
      </c>
      <c r="AE143" s="395"/>
      <c r="AH143" s="395"/>
      <c r="AI143" s="395"/>
      <c r="AJ143" s="395"/>
      <c r="AK143" s="395"/>
      <c r="AL143" s="395"/>
      <c r="AM143" s="395"/>
      <c r="AN143" s="395"/>
      <c r="AO143" s="395"/>
    </row>
    <row r="144" spans="1:41" x14ac:dyDescent="0.2">
      <c r="A144" s="253" t="s">
        <v>762</v>
      </c>
      <c r="B144" s="251"/>
      <c r="C144" s="252" t="s">
        <v>641</v>
      </c>
      <c r="D144" s="252" t="s">
        <v>164</v>
      </c>
      <c r="E144" s="252" t="s">
        <v>164</v>
      </c>
      <c r="F144" s="252" t="s">
        <v>641</v>
      </c>
      <c r="G144" s="252" t="s">
        <v>164</v>
      </c>
      <c r="H144" s="252" t="s">
        <v>641</v>
      </c>
      <c r="I144" s="252" t="s">
        <v>164</v>
      </c>
      <c r="J144" s="252" t="s">
        <v>164</v>
      </c>
      <c r="K144" s="252"/>
      <c r="L144" s="252"/>
      <c r="M144" s="252"/>
      <c r="N144" s="252"/>
      <c r="O144" s="252"/>
      <c r="P144" s="253">
        <f t="shared" si="63"/>
        <v>0</v>
      </c>
      <c r="Q144" s="253">
        <f t="shared" si="49"/>
        <v>0</v>
      </c>
      <c r="R144" s="253">
        <f t="shared" si="50"/>
        <v>0</v>
      </c>
      <c r="S144" s="253">
        <f t="shared" si="51"/>
        <v>0</v>
      </c>
      <c r="T144" s="253">
        <f t="shared" si="52"/>
        <v>0</v>
      </c>
      <c r="U144" s="253">
        <f t="shared" si="53"/>
        <v>0</v>
      </c>
      <c r="V144" s="253">
        <f t="shared" si="54"/>
        <v>0</v>
      </c>
      <c r="W144" s="253">
        <f t="shared" si="55"/>
        <v>0</v>
      </c>
      <c r="X144" s="253">
        <f t="shared" si="56"/>
        <v>0</v>
      </c>
      <c r="Y144" s="253">
        <f t="shared" si="57"/>
        <v>0</v>
      </c>
      <c r="Z144" s="253">
        <f t="shared" si="58"/>
        <v>0</v>
      </c>
      <c r="AA144" s="253">
        <f t="shared" si="59"/>
        <v>0</v>
      </c>
      <c r="AB144" s="253">
        <f t="shared" si="60"/>
        <v>0</v>
      </c>
      <c r="AC144" s="253">
        <f t="shared" si="61"/>
        <v>0</v>
      </c>
      <c r="AD144" s="253">
        <f t="shared" si="62"/>
        <v>0</v>
      </c>
      <c r="AE144" s="395"/>
      <c r="AH144" s="395"/>
      <c r="AI144" s="395"/>
      <c r="AJ144" s="395"/>
      <c r="AK144" s="395"/>
      <c r="AL144" s="395"/>
      <c r="AM144" s="395"/>
      <c r="AN144" s="395"/>
      <c r="AO144" s="395"/>
    </row>
    <row r="145" spans="1:41" x14ac:dyDescent="0.2">
      <c r="A145" s="253" t="s">
        <v>763</v>
      </c>
      <c r="B145" s="251"/>
      <c r="C145" s="252" t="s">
        <v>641</v>
      </c>
      <c r="D145" s="252" t="s">
        <v>164</v>
      </c>
      <c r="E145" s="252" t="s">
        <v>164</v>
      </c>
      <c r="F145" s="252" t="s">
        <v>641</v>
      </c>
      <c r="G145" s="252" t="s">
        <v>164</v>
      </c>
      <c r="H145" s="252" t="s">
        <v>641</v>
      </c>
      <c r="I145" s="252" t="s">
        <v>164</v>
      </c>
      <c r="J145" s="252" t="s">
        <v>164</v>
      </c>
      <c r="K145" s="252"/>
      <c r="L145" s="252"/>
      <c r="M145" s="252"/>
      <c r="N145" s="252"/>
      <c r="O145" s="252"/>
      <c r="P145" s="253">
        <f t="shared" si="63"/>
        <v>0</v>
      </c>
      <c r="Q145" s="253">
        <f t="shared" si="49"/>
        <v>0</v>
      </c>
      <c r="R145" s="253">
        <f t="shared" si="50"/>
        <v>0</v>
      </c>
      <c r="S145" s="253">
        <f t="shared" si="51"/>
        <v>0</v>
      </c>
      <c r="T145" s="253">
        <f t="shared" si="52"/>
        <v>0</v>
      </c>
      <c r="U145" s="253">
        <f t="shared" si="53"/>
        <v>0</v>
      </c>
      <c r="V145" s="253">
        <f t="shared" si="54"/>
        <v>0</v>
      </c>
      <c r="W145" s="253">
        <f t="shared" si="55"/>
        <v>0</v>
      </c>
      <c r="X145" s="253">
        <f t="shared" si="56"/>
        <v>0</v>
      </c>
      <c r="Y145" s="253">
        <f t="shared" si="57"/>
        <v>0</v>
      </c>
      <c r="Z145" s="253">
        <f t="shared" si="58"/>
        <v>0</v>
      </c>
      <c r="AA145" s="253">
        <f t="shared" si="59"/>
        <v>0</v>
      </c>
      <c r="AB145" s="253">
        <f t="shared" si="60"/>
        <v>0</v>
      </c>
      <c r="AC145" s="253">
        <f t="shared" si="61"/>
        <v>0</v>
      </c>
      <c r="AD145" s="253">
        <f t="shared" si="62"/>
        <v>0</v>
      </c>
      <c r="AE145" s="395"/>
      <c r="AH145" s="395"/>
      <c r="AI145" s="395"/>
      <c r="AJ145" s="395"/>
      <c r="AK145" s="395"/>
      <c r="AL145" s="395"/>
      <c r="AM145" s="395"/>
      <c r="AN145" s="395"/>
      <c r="AO145" s="395"/>
    </row>
    <row r="146" spans="1:41" x14ac:dyDescent="0.2">
      <c r="A146" s="253" t="s">
        <v>764</v>
      </c>
      <c r="B146" s="251"/>
      <c r="C146" s="252" t="s">
        <v>164</v>
      </c>
      <c r="D146" s="252" t="s">
        <v>164</v>
      </c>
      <c r="E146" s="252" t="s">
        <v>164</v>
      </c>
      <c r="F146" s="252" t="s">
        <v>164</v>
      </c>
      <c r="G146" s="252" t="s">
        <v>164</v>
      </c>
      <c r="H146" s="252" t="s">
        <v>164</v>
      </c>
      <c r="I146" s="252" t="s">
        <v>164</v>
      </c>
      <c r="J146" s="252" t="s">
        <v>641</v>
      </c>
      <c r="K146" s="252"/>
      <c r="L146" s="252"/>
      <c r="M146" s="252"/>
      <c r="N146" s="252"/>
      <c r="O146" s="252"/>
      <c r="P146" s="253">
        <f t="shared" si="63"/>
        <v>0</v>
      </c>
      <c r="Q146" s="253">
        <f t="shared" si="49"/>
        <v>0</v>
      </c>
      <c r="R146" s="253">
        <f t="shared" si="50"/>
        <v>0</v>
      </c>
      <c r="S146" s="253">
        <f t="shared" si="51"/>
        <v>0</v>
      </c>
      <c r="T146" s="253">
        <f t="shared" si="52"/>
        <v>0</v>
      </c>
      <c r="U146" s="253">
        <f t="shared" si="53"/>
        <v>0</v>
      </c>
      <c r="V146" s="253">
        <f t="shared" si="54"/>
        <v>0</v>
      </c>
      <c r="W146" s="253">
        <f t="shared" si="55"/>
        <v>0</v>
      </c>
      <c r="X146" s="253">
        <f t="shared" si="56"/>
        <v>0</v>
      </c>
      <c r="Y146" s="253">
        <f t="shared" si="57"/>
        <v>0</v>
      </c>
      <c r="Z146" s="253">
        <f t="shared" si="58"/>
        <v>0</v>
      </c>
      <c r="AA146" s="253">
        <f t="shared" si="59"/>
        <v>0</v>
      </c>
      <c r="AB146" s="253">
        <f t="shared" si="60"/>
        <v>0</v>
      </c>
      <c r="AC146" s="253">
        <f t="shared" si="61"/>
        <v>0</v>
      </c>
      <c r="AD146" s="253">
        <f t="shared" si="62"/>
        <v>0</v>
      </c>
      <c r="AE146" s="395"/>
      <c r="AH146" s="395"/>
      <c r="AI146" s="395"/>
      <c r="AJ146" s="395"/>
      <c r="AK146" s="395"/>
      <c r="AL146" s="395"/>
      <c r="AM146" s="395"/>
      <c r="AN146" s="395"/>
      <c r="AO146" s="395"/>
    </row>
    <row r="147" spans="1:41" x14ac:dyDescent="0.2">
      <c r="A147" s="253" t="s">
        <v>765</v>
      </c>
      <c r="B147" s="251"/>
      <c r="C147" s="252" t="s">
        <v>641</v>
      </c>
      <c r="D147" s="252" t="s">
        <v>164</v>
      </c>
      <c r="E147" s="252" t="s">
        <v>164</v>
      </c>
      <c r="F147" s="252" t="s">
        <v>164</v>
      </c>
      <c r="G147" s="252" t="s">
        <v>164</v>
      </c>
      <c r="H147" s="252" t="s">
        <v>641</v>
      </c>
      <c r="I147" s="252" t="s">
        <v>164</v>
      </c>
      <c r="J147" s="252" t="s">
        <v>164</v>
      </c>
      <c r="K147" s="252"/>
      <c r="L147" s="252"/>
      <c r="M147" s="252"/>
      <c r="N147" s="252"/>
      <c r="O147" s="252"/>
      <c r="P147" s="253">
        <f t="shared" si="63"/>
        <v>0</v>
      </c>
      <c r="Q147" s="253">
        <f t="shared" si="49"/>
        <v>0</v>
      </c>
      <c r="R147" s="253">
        <f t="shared" si="50"/>
        <v>0</v>
      </c>
      <c r="S147" s="253">
        <f t="shared" si="51"/>
        <v>0</v>
      </c>
      <c r="T147" s="253">
        <f t="shared" si="52"/>
        <v>0</v>
      </c>
      <c r="U147" s="253">
        <f t="shared" si="53"/>
        <v>0</v>
      </c>
      <c r="V147" s="253">
        <f t="shared" si="54"/>
        <v>0</v>
      </c>
      <c r="W147" s="253">
        <f t="shared" si="55"/>
        <v>0</v>
      </c>
      <c r="X147" s="253">
        <f t="shared" si="56"/>
        <v>0</v>
      </c>
      <c r="Y147" s="253">
        <f t="shared" si="57"/>
        <v>0</v>
      </c>
      <c r="Z147" s="253">
        <f t="shared" si="58"/>
        <v>0</v>
      </c>
      <c r="AA147" s="253">
        <f t="shared" si="59"/>
        <v>0</v>
      </c>
      <c r="AB147" s="253">
        <f t="shared" si="60"/>
        <v>0</v>
      </c>
      <c r="AC147" s="253">
        <f t="shared" si="61"/>
        <v>0</v>
      </c>
      <c r="AD147" s="253">
        <f t="shared" si="62"/>
        <v>0</v>
      </c>
      <c r="AE147" s="395"/>
      <c r="AH147" s="395"/>
      <c r="AI147" s="395"/>
      <c r="AJ147" s="395"/>
      <c r="AK147" s="395"/>
      <c r="AL147" s="395"/>
      <c r="AM147" s="395"/>
      <c r="AN147" s="395"/>
      <c r="AO147" s="395"/>
    </row>
    <row r="148" spans="1:41" x14ac:dyDescent="0.2">
      <c r="A148" s="253" t="s">
        <v>766</v>
      </c>
      <c r="B148" s="251"/>
      <c r="C148" s="252" t="s">
        <v>641</v>
      </c>
      <c r="D148" s="252" t="s">
        <v>164</v>
      </c>
      <c r="E148" s="252" t="s">
        <v>164</v>
      </c>
      <c r="F148" s="252" t="s">
        <v>164</v>
      </c>
      <c r="G148" s="252" t="s">
        <v>164</v>
      </c>
      <c r="H148" s="252" t="s">
        <v>164</v>
      </c>
      <c r="I148" s="252" t="s">
        <v>164</v>
      </c>
      <c r="J148" s="252" t="s">
        <v>164</v>
      </c>
      <c r="K148" s="252"/>
      <c r="L148" s="252"/>
      <c r="M148" s="252"/>
      <c r="N148" s="252"/>
      <c r="O148" s="252"/>
      <c r="P148" s="253">
        <f t="shared" si="63"/>
        <v>0</v>
      </c>
      <c r="Q148" s="253">
        <f t="shared" si="49"/>
        <v>0</v>
      </c>
      <c r="R148" s="253">
        <f t="shared" si="50"/>
        <v>0</v>
      </c>
      <c r="S148" s="253">
        <f t="shared" si="51"/>
        <v>0</v>
      </c>
      <c r="T148" s="253">
        <f t="shared" si="52"/>
        <v>0</v>
      </c>
      <c r="U148" s="253">
        <f t="shared" si="53"/>
        <v>0</v>
      </c>
      <c r="V148" s="253">
        <f t="shared" si="54"/>
        <v>0</v>
      </c>
      <c r="W148" s="253">
        <f t="shared" si="55"/>
        <v>0</v>
      </c>
      <c r="X148" s="253">
        <f t="shared" si="56"/>
        <v>0</v>
      </c>
      <c r="Y148" s="253">
        <f t="shared" si="57"/>
        <v>0</v>
      </c>
      <c r="Z148" s="253">
        <f t="shared" si="58"/>
        <v>0</v>
      </c>
      <c r="AA148" s="253">
        <f t="shared" si="59"/>
        <v>0</v>
      </c>
      <c r="AB148" s="253">
        <f t="shared" si="60"/>
        <v>0</v>
      </c>
      <c r="AC148" s="253">
        <f t="shared" si="61"/>
        <v>0</v>
      </c>
      <c r="AD148" s="253">
        <f t="shared" si="62"/>
        <v>0</v>
      </c>
      <c r="AE148" s="395"/>
      <c r="AH148" s="395"/>
      <c r="AI148" s="395"/>
      <c r="AJ148" s="395"/>
      <c r="AK148" s="395"/>
      <c r="AL148" s="395"/>
      <c r="AM148" s="395"/>
      <c r="AN148" s="395"/>
      <c r="AO148" s="395"/>
    </row>
    <row r="149" spans="1:41" x14ac:dyDescent="0.2">
      <c r="A149" s="253" t="s">
        <v>767</v>
      </c>
      <c r="B149" s="251"/>
      <c r="C149" s="252" t="s">
        <v>164</v>
      </c>
      <c r="D149" s="252" t="s">
        <v>164</v>
      </c>
      <c r="E149" s="252" t="s">
        <v>164</v>
      </c>
      <c r="F149" s="252" t="s">
        <v>641</v>
      </c>
      <c r="G149" s="252" t="s">
        <v>164</v>
      </c>
      <c r="H149" s="252" t="s">
        <v>164</v>
      </c>
      <c r="I149" s="252" t="s">
        <v>164</v>
      </c>
      <c r="J149" s="252" t="s">
        <v>164</v>
      </c>
      <c r="K149" s="252"/>
      <c r="L149" s="252"/>
      <c r="M149" s="252"/>
      <c r="N149" s="252"/>
      <c r="O149" s="252"/>
      <c r="P149" s="253">
        <f t="shared" si="63"/>
        <v>0</v>
      </c>
      <c r="Q149" s="253">
        <f t="shared" si="49"/>
        <v>0</v>
      </c>
      <c r="R149" s="253">
        <f t="shared" si="50"/>
        <v>0</v>
      </c>
      <c r="S149" s="253">
        <f t="shared" si="51"/>
        <v>0</v>
      </c>
      <c r="T149" s="253">
        <f t="shared" si="52"/>
        <v>0</v>
      </c>
      <c r="U149" s="253">
        <f t="shared" si="53"/>
        <v>0</v>
      </c>
      <c r="V149" s="253">
        <f t="shared" si="54"/>
        <v>0</v>
      </c>
      <c r="W149" s="253">
        <f t="shared" si="55"/>
        <v>0</v>
      </c>
      <c r="X149" s="253">
        <f t="shared" si="56"/>
        <v>0</v>
      </c>
      <c r="Y149" s="253">
        <f t="shared" si="57"/>
        <v>0</v>
      </c>
      <c r="Z149" s="253">
        <f t="shared" si="58"/>
        <v>0</v>
      </c>
      <c r="AA149" s="253">
        <f t="shared" si="59"/>
        <v>0</v>
      </c>
      <c r="AB149" s="253">
        <f t="shared" si="60"/>
        <v>0</v>
      </c>
      <c r="AC149" s="253">
        <f t="shared" si="61"/>
        <v>0</v>
      </c>
      <c r="AD149" s="253">
        <f t="shared" si="62"/>
        <v>0</v>
      </c>
      <c r="AE149" s="395"/>
      <c r="AH149" s="395"/>
      <c r="AI149" s="395"/>
      <c r="AJ149" s="395"/>
      <c r="AK149" s="395"/>
      <c r="AL149" s="395"/>
      <c r="AM149" s="395"/>
      <c r="AN149" s="395"/>
      <c r="AO149" s="395"/>
    </row>
    <row r="150" spans="1:41" x14ac:dyDescent="0.2">
      <c r="A150" s="253" t="s">
        <v>768</v>
      </c>
      <c r="B150" s="251"/>
      <c r="C150" s="252" t="s">
        <v>641</v>
      </c>
      <c r="D150" s="252" t="s">
        <v>164</v>
      </c>
      <c r="E150" s="252" t="s">
        <v>164</v>
      </c>
      <c r="F150" s="252" t="s">
        <v>641</v>
      </c>
      <c r="G150" s="252" t="s">
        <v>164</v>
      </c>
      <c r="H150" s="252" t="s">
        <v>641</v>
      </c>
      <c r="I150" s="252" t="s">
        <v>164</v>
      </c>
      <c r="J150" s="252" t="s">
        <v>164</v>
      </c>
      <c r="K150" s="252"/>
      <c r="L150" s="252"/>
      <c r="M150" s="252"/>
      <c r="N150" s="252"/>
      <c r="O150" s="252"/>
      <c r="P150" s="253">
        <f t="shared" si="63"/>
        <v>0</v>
      </c>
      <c r="Q150" s="253">
        <f t="shared" si="49"/>
        <v>0</v>
      </c>
      <c r="R150" s="253">
        <f t="shared" si="50"/>
        <v>0</v>
      </c>
      <c r="S150" s="253">
        <f t="shared" si="51"/>
        <v>0</v>
      </c>
      <c r="T150" s="253">
        <f t="shared" si="52"/>
        <v>0</v>
      </c>
      <c r="U150" s="253">
        <f t="shared" si="53"/>
        <v>0</v>
      </c>
      <c r="V150" s="253">
        <f t="shared" si="54"/>
        <v>0</v>
      </c>
      <c r="W150" s="253">
        <f t="shared" si="55"/>
        <v>0</v>
      </c>
      <c r="X150" s="253">
        <f t="shared" si="56"/>
        <v>0</v>
      </c>
      <c r="Y150" s="253">
        <f t="shared" si="57"/>
        <v>0</v>
      </c>
      <c r="Z150" s="253">
        <f t="shared" si="58"/>
        <v>0</v>
      </c>
      <c r="AA150" s="253">
        <f t="shared" si="59"/>
        <v>0</v>
      </c>
      <c r="AB150" s="253">
        <f t="shared" si="60"/>
        <v>0</v>
      </c>
      <c r="AC150" s="253">
        <f t="shared" si="61"/>
        <v>0</v>
      </c>
      <c r="AD150" s="253">
        <f t="shared" si="62"/>
        <v>0</v>
      </c>
      <c r="AE150" s="395"/>
      <c r="AH150" s="395"/>
      <c r="AI150" s="395"/>
      <c r="AJ150" s="395"/>
      <c r="AK150" s="395"/>
      <c r="AL150" s="395"/>
      <c r="AM150" s="395"/>
      <c r="AN150" s="395"/>
      <c r="AO150" s="395"/>
    </row>
    <row r="151" spans="1:41" x14ac:dyDescent="0.2">
      <c r="A151" s="253" t="s">
        <v>769</v>
      </c>
      <c r="B151" s="251"/>
      <c r="C151" s="252" t="s">
        <v>641</v>
      </c>
      <c r="D151" s="252" t="s">
        <v>164</v>
      </c>
      <c r="E151" s="252" t="s">
        <v>164</v>
      </c>
      <c r="F151" s="252" t="s">
        <v>164</v>
      </c>
      <c r="G151" s="252" t="s">
        <v>164</v>
      </c>
      <c r="H151" s="252" t="s">
        <v>164</v>
      </c>
      <c r="I151" s="252" t="s">
        <v>164</v>
      </c>
      <c r="J151" s="252" t="s">
        <v>164</v>
      </c>
      <c r="K151" s="252"/>
      <c r="L151" s="252"/>
      <c r="M151" s="252"/>
      <c r="N151" s="252"/>
      <c r="O151" s="252"/>
      <c r="P151" s="253">
        <f t="shared" si="63"/>
        <v>0</v>
      </c>
      <c r="Q151" s="253">
        <f t="shared" si="49"/>
        <v>0</v>
      </c>
      <c r="R151" s="253">
        <f t="shared" si="50"/>
        <v>0</v>
      </c>
      <c r="S151" s="253">
        <f t="shared" si="51"/>
        <v>0</v>
      </c>
      <c r="T151" s="253">
        <f t="shared" si="52"/>
        <v>0</v>
      </c>
      <c r="U151" s="253">
        <f t="shared" si="53"/>
        <v>0</v>
      </c>
      <c r="V151" s="253">
        <f t="shared" si="54"/>
        <v>0</v>
      </c>
      <c r="W151" s="253">
        <f t="shared" si="55"/>
        <v>0</v>
      </c>
      <c r="X151" s="253">
        <f t="shared" si="56"/>
        <v>0</v>
      </c>
      <c r="Y151" s="253">
        <f t="shared" si="57"/>
        <v>0</v>
      </c>
      <c r="Z151" s="253">
        <f t="shared" si="58"/>
        <v>0</v>
      </c>
      <c r="AA151" s="253">
        <f t="shared" si="59"/>
        <v>0</v>
      </c>
      <c r="AB151" s="253">
        <f t="shared" si="60"/>
        <v>0</v>
      </c>
      <c r="AC151" s="253">
        <f t="shared" si="61"/>
        <v>0</v>
      </c>
      <c r="AD151" s="253">
        <f t="shared" si="62"/>
        <v>0</v>
      </c>
      <c r="AE151" s="395"/>
      <c r="AH151" s="395"/>
      <c r="AI151" s="395"/>
      <c r="AJ151" s="395"/>
      <c r="AK151" s="395"/>
      <c r="AL151" s="395"/>
      <c r="AM151" s="395"/>
      <c r="AN151" s="395"/>
      <c r="AO151" s="395"/>
    </row>
    <row r="152" spans="1:41" x14ac:dyDescent="0.2">
      <c r="A152" s="253" t="s">
        <v>770</v>
      </c>
      <c r="B152" s="251"/>
      <c r="C152" s="252" t="s">
        <v>164</v>
      </c>
      <c r="D152" s="252" t="s">
        <v>164</v>
      </c>
      <c r="E152" s="252" t="s">
        <v>164</v>
      </c>
      <c r="F152" s="252" t="s">
        <v>641</v>
      </c>
      <c r="G152" s="252" t="s">
        <v>164</v>
      </c>
      <c r="H152" s="252" t="s">
        <v>164</v>
      </c>
      <c r="I152" s="252" t="s">
        <v>164</v>
      </c>
      <c r="J152" s="252" t="s">
        <v>164</v>
      </c>
      <c r="K152" s="252"/>
      <c r="L152" s="252"/>
      <c r="M152" s="252"/>
      <c r="N152" s="252"/>
      <c r="O152" s="252"/>
      <c r="P152" s="253">
        <f t="shared" si="63"/>
        <v>0</v>
      </c>
      <c r="Q152" s="253">
        <f t="shared" si="49"/>
        <v>0</v>
      </c>
      <c r="R152" s="253">
        <f t="shared" si="50"/>
        <v>0</v>
      </c>
      <c r="S152" s="253">
        <f t="shared" si="51"/>
        <v>0</v>
      </c>
      <c r="T152" s="253">
        <f t="shared" si="52"/>
        <v>0</v>
      </c>
      <c r="U152" s="253">
        <f t="shared" si="53"/>
        <v>0</v>
      </c>
      <c r="V152" s="253">
        <f t="shared" si="54"/>
        <v>0</v>
      </c>
      <c r="W152" s="253">
        <f t="shared" si="55"/>
        <v>0</v>
      </c>
      <c r="X152" s="253">
        <f t="shared" si="56"/>
        <v>0</v>
      </c>
      <c r="Y152" s="253">
        <f t="shared" si="57"/>
        <v>0</v>
      </c>
      <c r="Z152" s="253">
        <f t="shared" si="58"/>
        <v>0</v>
      </c>
      <c r="AA152" s="253">
        <f t="shared" si="59"/>
        <v>0</v>
      </c>
      <c r="AB152" s="253">
        <f t="shared" si="60"/>
        <v>0</v>
      </c>
      <c r="AC152" s="253">
        <f t="shared" si="61"/>
        <v>0</v>
      </c>
      <c r="AD152" s="253">
        <f t="shared" si="62"/>
        <v>0</v>
      </c>
      <c r="AE152" s="395"/>
      <c r="AH152" s="395"/>
      <c r="AI152" s="395"/>
      <c r="AJ152" s="395"/>
      <c r="AK152" s="395"/>
      <c r="AL152" s="395"/>
      <c r="AM152" s="395"/>
      <c r="AN152" s="395"/>
      <c r="AO152" s="395"/>
    </row>
    <row r="153" spans="1:41" x14ac:dyDescent="0.2">
      <c r="A153" s="253" t="s">
        <v>771</v>
      </c>
      <c r="B153" s="251"/>
      <c r="C153" s="252" t="s">
        <v>641</v>
      </c>
      <c r="D153" s="252" t="s">
        <v>164</v>
      </c>
      <c r="E153" s="252" t="s">
        <v>164</v>
      </c>
      <c r="F153" s="252" t="s">
        <v>164</v>
      </c>
      <c r="G153" s="252" t="s">
        <v>164</v>
      </c>
      <c r="H153" s="252" t="s">
        <v>641</v>
      </c>
      <c r="I153" s="252" t="s">
        <v>164</v>
      </c>
      <c r="J153" s="252" t="s">
        <v>164</v>
      </c>
      <c r="K153" s="252"/>
      <c r="L153" s="252"/>
      <c r="M153" s="252"/>
      <c r="N153" s="252"/>
      <c r="O153" s="252"/>
      <c r="P153" s="253">
        <f t="shared" si="63"/>
        <v>0</v>
      </c>
      <c r="Q153" s="253">
        <f t="shared" si="49"/>
        <v>0</v>
      </c>
      <c r="R153" s="253">
        <f t="shared" si="50"/>
        <v>0</v>
      </c>
      <c r="S153" s="253">
        <f t="shared" si="51"/>
        <v>0</v>
      </c>
      <c r="T153" s="253">
        <f t="shared" si="52"/>
        <v>0</v>
      </c>
      <c r="U153" s="253">
        <f t="shared" si="53"/>
        <v>0</v>
      </c>
      <c r="V153" s="253">
        <f t="shared" si="54"/>
        <v>0</v>
      </c>
      <c r="W153" s="253">
        <f t="shared" si="55"/>
        <v>0</v>
      </c>
      <c r="X153" s="253">
        <f t="shared" si="56"/>
        <v>0</v>
      </c>
      <c r="Y153" s="253">
        <f t="shared" si="57"/>
        <v>0</v>
      </c>
      <c r="Z153" s="253">
        <f t="shared" si="58"/>
        <v>0</v>
      </c>
      <c r="AA153" s="253">
        <f t="shared" si="59"/>
        <v>0</v>
      </c>
      <c r="AB153" s="253">
        <f t="shared" si="60"/>
        <v>0</v>
      </c>
      <c r="AC153" s="253">
        <f t="shared" si="61"/>
        <v>0</v>
      </c>
      <c r="AD153" s="253">
        <f t="shared" si="62"/>
        <v>0</v>
      </c>
      <c r="AE153" s="395"/>
      <c r="AH153" s="395"/>
      <c r="AI153" s="395"/>
      <c r="AJ153" s="395"/>
      <c r="AK153" s="395"/>
      <c r="AL153" s="395"/>
      <c r="AM153" s="395"/>
      <c r="AN153" s="395"/>
      <c r="AO153" s="395"/>
    </row>
    <row r="154" spans="1:41" x14ac:dyDescent="0.2">
      <c r="A154" s="253" t="s">
        <v>1094</v>
      </c>
      <c r="B154" s="251"/>
      <c r="C154" s="252"/>
      <c r="D154" s="252" t="s">
        <v>164</v>
      </c>
      <c r="E154" s="252" t="s">
        <v>164</v>
      </c>
      <c r="F154" s="252" t="s">
        <v>641</v>
      </c>
      <c r="G154" s="252" t="s">
        <v>164</v>
      </c>
      <c r="H154" s="252"/>
      <c r="I154" s="252" t="s">
        <v>164</v>
      </c>
      <c r="J154" s="252" t="s">
        <v>164</v>
      </c>
      <c r="K154" s="252"/>
      <c r="L154" s="252"/>
      <c r="M154" s="252"/>
      <c r="N154" s="252"/>
      <c r="O154" s="252"/>
      <c r="P154" s="253">
        <f t="shared" ref="P154" si="64">IF($B154="X",IF(C154="X",1,0),0)</f>
        <v>0</v>
      </c>
      <c r="Q154" s="253">
        <f t="shared" ref="Q154" si="65">IF($B154="X",IF(D154="X",1,0),0)</f>
        <v>0</v>
      </c>
      <c r="R154" s="253">
        <f t="shared" ref="R154" si="66">IF($B154="X",IF(E154="X",1,0),0)</f>
        <v>0</v>
      </c>
      <c r="S154" s="253">
        <f t="shared" ref="S154" si="67">IF($B154="X",IF(F154="X",1,0),0)</f>
        <v>0</v>
      </c>
      <c r="T154" s="253">
        <f t="shared" ref="T154" si="68">IF($B154="X",IF(G154="X",1,0),0)</f>
        <v>0</v>
      </c>
      <c r="U154" s="253">
        <f t="shared" ref="U154" si="69">IF($B154="X",IF(H154="X",1,0),0)</f>
        <v>0</v>
      </c>
      <c r="V154" s="253">
        <f t="shared" ref="V154" si="70">IF($B154="X",IF(I154="X",1,0),0)</f>
        <v>0</v>
      </c>
      <c r="W154" s="253">
        <f t="shared" ref="W154" si="71">IF($B154="X",IF(J154="X",1,0),0)</f>
        <v>0</v>
      </c>
      <c r="X154" s="253">
        <f t="shared" ref="X154" si="72">IF($B154="X",IF(K154="X",1,0),0)</f>
        <v>0</v>
      </c>
      <c r="Y154" s="253">
        <f t="shared" ref="Y154" si="73">IF($B154="X",IF(L154="X",1,0),0)</f>
        <v>0</v>
      </c>
      <c r="Z154" s="253">
        <f t="shared" ref="Z154" si="74">IF($B154="X",IF(M154="X",1,0),0)</f>
        <v>0</v>
      </c>
      <c r="AA154" s="253">
        <f t="shared" ref="AA154" si="75">IF($B154="X",IF(N154="X",1,0),0)</f>
        <v>0</v>
      </c>
      <c r="AB154" s="253">
        <f t="shared" ref="AB154" si="76">IF($B154="X",IF(O154="X",1,0),0)</f>
        <v>0</v>
      </c>
      <c r="AC154" s="253">
        <f t="shared" ref="AC154" si="77">IF($B154="X",IF(P154="X",1,0),0)</f>
        <v>0</v>
      </c>
      <c r="AD154" s="253">
        <f t="shared" ref="AD154" si="78">SUM(P154:AC154)</f>
        <v>0</v>
      </c>
      <c r="AE154" s="395"/>
      <c r="AH154" s="395"/>
      <c r="AI154" s="395"/>
      <c r="AJ154" s="395"/>
      <c r="AK154" s="395"/>
      <c r="AL154" s="395"/>
      <c r="AM154" s="395"/>
      <c r="AN154" s="395"/>
      <c r="AO154" s="395"/>
    </row>
    <row r="155" spans="1:41" x14ac:dyDescent="0.2">
      <c r="A155" s="253" t="s">
        <v>772</v>
      </c>
      <c r="B155" s="251"/>
      <c r="C155" s="252" t="s">
        <v>641</v>
      </c>
      <c r="D155" s="252" t="s">
        <v>164</v>
      </c>
      <c r="E155" s="252" t="s">
        <v>164</v>
      </c>
      <c r="F155" s="252" t="s">
        <v>641</v>
      </c>
      <c r="G155" s="252" t="s">
        <v>164</v>
      </c>
      <c r="H155" s="252" t="s">
        <v>641</v>
      </c>
      <c r="I155" s="252" t="s">
        <v>164</v>
      </c>
      <c r="J155" s="252" t="s">
        <v>164</v>
      </c>
      <c r="K155" s="252"/>
      <c r="L155" s="252"/>
      <c r="M155" s="252"/>
      <c r="N155" s="252"/>
      <c r="O155" s="252"/>
      <c r="P155" s="253">
        <f t="shared" si="63"/>
        <v>0</v>
      </c>
      <c r="Q155" s="253">
        <f t="shared" si="49"/>
        <v>0</v>
      </c>
      <c r="R155" s="253">
        <f t="shared" si="50"/>
        <v>0</v>
      </c>
      <c r="S155" s="253">
        <f t="shared" si="51"/>
        <v>0</v>
      </c>
      <c r="T155" s="253">
        <f t="shared" si="52"/>
        <v>0</v>
      </c>
      <c r="U155" s="253">
        <f t="shared" si="53"/>
        <v>0</v>
      </c>
      <c r="V155" s="253">
        <f t="shared" si="54"/>
        <v>0</v>
      </c>
      <c r="W155" s="253">
        <f t="shared" si="55"/>
        <v>0</v>
      </c>
      <c r="X155" s="253">
        <f t="shared" si="56"/>
        <v>0</v>
      </c>
      <c r="Y155" s="253">
        <f t="shared" si="57"/>
        <v>0</v>
      </c>
      <c r="Z155" s="253">
        <f t="shared" si="58"/>
        <v>0</v>
      </c>
      <c r="AA155" s="253">
        <f t="shared" si="59"/>
        <v>0</v>
      </c>
      <c r="AB155" s="253">
        <f t="shared" si="60"/>
        <v>0</v>
      </c>
      <c r="AC155" s="253">
        <f t="shared" si="61"/>
        <v>0</v>
      </c>
      <c r="AD155" s="253">
        <f t="shared" si="62"/>
        <v>0</v>
      </c>
      <c r="AE155" s="395"/>
      <c r="AH155" s="395"/>
      <c r="AI155" s="395"/>
      <c r="AJ155" s="395"/>
      <c r="AK155" s="395"/>
      <c r="AL155" s="395"/>
      <c r="AM155" s="395"/>
      <c r="AN155" s="395"/>
      <c r="AO155" s="395"/>
    </row>
    <row r="156" spans="1:41" x14ac:dyDescent="0.2">
      <c r="A156" s="253" t="s">
        <v>773</v>
      </c>
      <c r="B156" s="251"/>
      <c r="C156" s="252" t="s">
        <v>641</v>
      </c>
      <c r="D156" s="252" t="s">
        <v>164</v>
      </c>
      <c r="E156" s="252" t="s">
        <v>164</v>
      </c>
      <c r="F156" s="252" t="s">
        <v>641</v>
      </c>
      <c r="G156" s="252" t="s">
        <v>164</v>
      </c>
      <c r="H156" s="252" t="s">
        <v>641</v>
      </c>
      <c r="I156" s="252" t="s">
        <v>164</v>
      </c>
      <c r="J156" s="252" t="s">
        <v>164</v>
      </c>
      <c r="K156" s="252"/>
      <c r="L156" s="252"/>
      <c r="M156" s="252"/>
      <c r="N156" s="252"/>
      <c r="O156" s="252"/>
      <c r="P156" s="253">
        <f t="shared" si="63"/>
        <v>0</v>
      </c>
      <c r="Q156" s="253">
        <f t="shared" si="49"/>
        <v>0</v>
      </c>
      <c r="R156" s="253">
        <f t="shared" si="50"/>
        <v>0</v>
      </c>
      <c r="S156" s="253">
        <f t="shared" si="51"/>
        <v>0</v>
      </c>
      <c r="T156" s="253">
        <f t="shared" si="52"/>
        <v>0</v>
      </c>
      <c r="U156" s="253">
        <f t="shared" si="53"/>
        <v>0</v>
      </c>
      <c r="V156" s="253">
        <f t="shared" si="54"/>
        <v>0</v>
      </c>
      <c r="W156" s="253">
        <f t="shared" si="55"/>
        <v>0</v>
      </c>
      <c r="X156" s="253">
        <f t="shared" si="56"/>
        <v>0</v>
      </c>
      <c r="Y156" s="253">
        <f t="shared" si="57"/>
        <v>0</v>
      </c>
      <c r="Z156" s="253">
        <f t="shared" si="58"/>
        <v>0</v>
      </c>
      <c r="AA156" s="253">
        <f t="shared" si="59"/>
        <v>0</v>
      </c>
      <c r="AB156" s="253">
        <f t="shared" si="60"/>
        <v>0</v>
      </c>
      <c r="AC156" s="253">
        <f t="shared" si="61"/>
        <v>0</v>
      </c>
      <c r="AD156" s="253">
        <f t="shared" si="62"/>
        <v>0</v>
      </c>
      <c r="AE156" s="395"/>
      <c r="AH156" s="395"/>
      <c r="AI156" s="395"/>
      <c r="AJ156" s="395"/>
      <c r="AK156" s="395"/>
      <c r="AL156" s="395"/>
      <c r="AM156" s="395"/>
      <c r="AN156" s="395"/>
      <c r="AO156" s="395"/>
    </row>
    <row r="157" spans="1:41" x14ac:dyDescent="0.2">
      <c r="A157" s="253" t="s">
        <v>774</v>
      </c>
      <c r="B157" s="251"/>
      <c r="C157" s="252" t="s">
        <v>164</v>
      </c>
      <c r="D157" s="252" t="s">
        <v>164</v>
      </c>
      <c r="E157" s="252" t="s">
        <v>164</v>
      </c>
      <c r="F157" s="252" t="s">
        <v>641</v>
      </c>
      <c r="G157" s="252" t="s">
        <v>164</v>
      </c>
      <c r="H157" s="252" t="s">
        <v>641</v>
      </c>
      <c r="I157" s="252" t="s">
        <v>164</v>
      </c>
      <c r="J157" s="252" t="s">
        <v>164</v>
      </c>
      <c r="K157" s="252"/>
      <c r="L157" s="252"/>
      <c r="M157" s="252"/>
      <c r="N157" s="252"/>
      <c r="O157" s="252"/>
      <c r="P157" s="253">
        <f t="shared" si="63"/>
        <v>0</v>
      </c>
      <c r="Q157" s="253">
        <f t="shared" si="49"/>
        <v>0</v>
      </c>
      <c r="R157" s="253">
        <f t="shared" si="50"/>
        <v>0</v>
      </c>
      <c r="S157" s="253">
        <f t="shared" si="51"/>
        <v>0</v>
      </c>
      <c r="T157" s="253">
        <f t="shared" si="52"/>
        <v>0</v>
      </c>
      <c r="U157" s="253">
        <f t="shared" si="53"/>
        <v>0</v>
      </c>
      <c r="V157" s="253">
        <f t="shared" si="54"/>
        <v>0</v>
      </c>
      <c r="W157" s="253">
        <f t="shared" si="55"/>
        <v>0</v>
      </c>
      <c r="X157" s="253">
        <f t="shared" si="56"/>
        <v>0</v>
      </c>
      <c r="Y157" s="253">
        <f t="shared" si="57"/>
        <v>0</v>
      </c>
      <c r="Z157" s="253">
        <f t="shared" si="58"/>
        <v>0</v>
      </c>
      <c r="AA157" s="253">
        <f t="shared" si="59"/>
        <v>0</v>
      </c>
      <c r="AB157" s="253">
        <f t="shared" si="60"/>
        <v>0</v>
      </c>
      <c r="AC157" s="253">
        <f t="shared" si="61"/>
        <v>0</v>
      </c>
      <c r="AD157" s="253">
        <f t="shared" si="62"/>
        <v>0</v>
      </c>
      <c r="AE157" s="395"/>
      <c r="AH157" s="395"/>
      <c r="AI157" s="395"/>
      <c r="AJ157" s="395"/>
      <c r="AK157" s="395"/>
      <c r="AL157" s="395"/>
      <c r="AM157" s="395"/>
      <c r="AN157" s="395"/>
      <c r="AO157" s="395"/>
    </row>
    <row r="158" spans="1:41" x14ac:dyDescent="0.2">
      <c r="A158" s="253" t="s">
        <v>840</v>
      </c>
      <c r="B158" s="251"/>
      <c r="C158" s="252" t="s">
        <v>164</v>
      </c>
      <c r="D158" s="252" t="s">
        <v>164</v>
      </c>
      <c r="E158" s="252" t="s">
        <v>164</v>
      </c>
      <c r="F158" s="252" t="s">
        <v>641</v>
      </c>
      <c r="G158" s="252" t="s">
        <v>164</v>
      </c>
      <c r="H158" s="252" t="s">
        <v>164</v>
      </c>
      <c r="I158" s="252" t="s">
        <v>164</v>
      </c>
      <c r="J158" s="252" t="s">
        <v>164</v>
      </c>
      <c r="K158" s="252"/>
      <c r="L158" s="252"/>
      <c r="M158" s="252"/>
      <c r="N158" s="252"/>
      <c r="O158" s="252"/>
      <c r="P158" s="253">
        <f t="shared" si="63"/>
        <v>0</v>
      </c>
      <c r="Q158" s="253">
        <f t="shared" si="49"/>
        <v>0</v>
      </c>
      <c r="R158" s="253">
        <f t="shared" si="50"/>
        <v>0</v>
      </c>
      <c r="S158" s="253">
        <f t="shared" si="51"/>
        <v>0</v>
      </c>
      <c r="T158" s="253">
        <f t="shared" si="52"/>
        <v>0</v>
      </c>
      <c r="U158" s="253">
        <f t="shared" si="53"/>
        <v>0</v>
      </c>
      <c r="V158" s="253">
        <f t="shared" si="54"/>
        <v>0</v>
      </c>
      <c r="W158" s="253">
        <f t="shared" si="55"/>
        <v>0</v>
      </c>
      <c r="X158" s="253">
        <f t="shared" si="56"/>
        <v>0</v>
      </c>
      <c r="Y158" s="253">
        <f t="shared" si="57"/>
        <v>0</v>
      </c>
      <c r="Z158" s="253">
        <f t="shared" si="58"/>
        <v>0</v>
      </c>
      <c r="AA158" s="253">
        <f t="shared" si="59"/>
        <v>0</v>
      </c>
      <c r="AB158" s="253">
        <f t="shared" si="60"/>
        <v>0</v>
      </c>
      <c r="AC158" s="253">
        <f t="shared" si="61"/>
        <v>0</v>
      </c>
      <c r="AD158" s="253">
        <f t="shared" si="62"/>
        <v>0</v>
      </c>
      <c r="AE158" s="395"/>
      <c r="AH158" s="395"/>
      <c r="AI158" s="395"/>
      <c r="AJ158" s="395"/>
      <c r="AK158" s="395"/>
      <c r="AL158" s="395"/>
      <c r="AM158" s="395"/>
      <c r="AN158" s="395"/>
      <c r="AO158" s="395"/>
    </row>
    <row r="159" spans="1:41" x14ac:dyDescent="0.2">
      <c r="A159" s="253" t="s">
        <v>775</v>
      </c>
      <c r="B159" s="251"/>
      <c r="C159" s="252" t="s">
        <v>641</v>
      </c>
      <c r="D159" s="252" t="s">
        <v>164</v>
      </c>
      <c r="E159" s="252" t="s">
        <v>164</v>
      </c>
      <c r="F159" s="252" t="s">
        <v>641</v>
      </c>
      <c r="G159" s="252" t="s">
        <v>164</v>
      </c>
      <c r="H159" s="252" t="s">
        <v>164</v>
      </c>
      <c r="I159" s="252" t="s">
        <v>164</v>
      </c>
      <c r="J159" s="252" t="s">
        <v>164</v>
      </c>
      <c r="K159" s="252"/>
      <c r="L159" s="252"/>
      <c r="M159" s="252"/>
      <c r="N159" s="252"/>
      <c r="O159" s="252"/>
      <c r="P159" s="253">
        <f t="shared" si="63"/>
        <v>0</v>
      </c>
      <c r="Q159" s="253">
        <f t="shared" si="49"/>
        <v>0</v>
      </c>
      <c r="R159" s="253">
        <f t="shared" si="50"/>
        <v>0</v>
      </c>
      <c r="S159" s="253">
        <f t="shared" si="51"/>
        <v>0</v>
      </c>
      <c r="T159" s="253">
        <f t="shared" si="52"/>
        <v>0</v>
      </c>
      <c r="U159" s="253">
        <f t="shared" si="53"/>
        <v>0</v>
      </c>
      <c r="V159" s="253">
        <f t="shared" si="54"/>
        <v>0</v>
      </c>
      <c r="W159" s="253">
        <f t="shared" si="55"/>
        <v>0</v>
      </c>
      <c r="X159" s="253">
        <f t="shared" si="56"/>
        <v>0</v>
      </c>
      <c r="Y159" s="253">
        <f t="shared" si="57"/>
        <v>0</v>
      </c>
      <c r="Z159" s="253">
        <f t="shared" si="58"/>
        <v>0</v>
      </c>
      <c r="AA159" s="253">
        <f t="shared" si="59"/>
        <v>0</v>
      </c>
      <c r="AB159" s="253">
        <f t="shared" si="60"/>
        <v>0</v>
      </c>
      <c r="AC159" s="253">
        <f t="shared" si="61"/>
        <v>0</v>
      </c>
      <c r="AD159" s="253">
        <f t="shared" si="62"/>
        <v>0</v>
      </c>
      <c r="AE159" s="395"/>
      <c r="AH159" s="395"/>
      <c r="AI159" s="395"/>
      <c r="AJ159" s="395"/>
      <c r="AK159" s="395"/>
      <c r="AL159" s="395"/>
      <c r="AM159" s="395"/>
      <c r="AN159" s="395"/>
      <c r="AO159" s="395"/>
    </row>
    <row r="160" spans="1:41" x14ac:dyDescent="0.2">
      <c r="A160" s="253" t="s">
        <v>1096</v>
      </c>
      <c r="B160" s="251"/>
      <c r="C160" s="252" t="s">
        <v>164</v>
      </c>
      <c r="D160" s="252" t="s">
        <v>164</v>
      </c>
      <c r="E160" s="252" t="s">
        <v>164</v>
      </c>
      <c r="F160" s="252" t="s">
        <v>641</v>
      </c>
      <c r="G160" s="252" t="s">
        <v>164</v>
      </c>
      <c r="H160" s="252" t="s">
        <v>164</v>
      </c>
      <c r="I160" s="252" t="s">
        <v>164</v>
      </c>
      <c r="J160" s="252" t="s">
        <v>164</v>
      </c>
      <c r="K160" s="252"/>
      <c r="L160" s="252"/>
      <c r="M160" s="252"/>
      <c r="N160" s="252"/>
      <c r="O160" s="252"/>
      <c r="P160" s="253">
        <f t="shared" si="63"/>
        <v>0</v>
      </c>
      <c r="Q160" s="253">
        <f t="shared" si="49"/>
        <v>0</v>
      </c>
      <c r="R160" s="253">
        <f t="shared" si="50"/>
        <v>0</v>
      </c>
      <c r="S160" s="253">
        <f t="shared" si="51"/>
        <v>0</v>
      </c>
      <c r="T160" s="253">
        <f t="shared" si="52"/>
        <v>0</v>
      </c>
      <c r="U160" s="253">
        <f t="shared" si="53"/>
        <v>0</v>
      </c>
      <c r="V160" s="253">
        <f t="shared" si="54"/>
        <v>0</v>
      </c>
      <c r="W160" s="253">
        <f t="shared" si="55"/>
        <v>0</v>
      </c>
      <c r="X160" s="253">
        <f t="shared" si="56"/>
        <v>0</v>
      </c>
      <c r="Y160" s="253">
        <f t="shared" si="57"/>
        <v>0</v>
      </c>
      <c r="Z160" s="253">
        <f t="shared" si="58"/>
        <v>0</v>
      </c>
      <c r="AA160" s="253">
        <f t="shared" si="59"/>
        <v>0</v>
      </c>
      <c r="AB160" s="253">
        <f t="shared" si="60"/>
        <v>0</v>
      </c>
      <c r="AC160" s="253">
        <f t="shared" si="61"/>
        <v>0</v>
      </c>
      <c r="AD160" s="253">
        <f t="shared" si="62"/>
        <v>0</v>
      </c>
      <c r="AE160" s="395"/>
      <c r="AH160" s="395"/>
      <c r="AI160" s="395"/>
      <c r="AJ160" s="395"/>
      <c r="AK160" s="395"/>
      <c r="AL160" s="395"/>
      <c r="AM160" s="395"/>
      <c r="AN160" s="395"/>
      <c r="AO160" s="395"/>
    </row>
    <row r="161" spans="1:41" x14ac:dyDescent="0.2">
      <c r="A161" s="253" t="s">
        <v>776</v>
      </c>
      <c r="B161" s="251"/>
      <c r="C161" s="252" t="s">
        <v>641</v>
      </c>
      <c r="D161" s="252" t="s">
        <v>164</v>
      </c>
      <c r="E161" s="252" t="s">
        <v>164</v>
      </c>
      <c r="F161" s="252" t="s">
        <v>641</v>
      </c>
      <c r="G161" s="252" t="s">
        <v>164</v>
      </c>
      <c r="H161" s="252" t="s">
        <v>164</v>
      </c>
      <c r="I161" s="252" t="s">
        <v>164</v>
      </c>
      <c r="J161" s="252" t="s">
        <v>164</v>
      </c>
      <c r="K161" s="252"/>
      <c r="L161" s="252"/>
      <c r="M161" s="252"/>
      <c r="N161" s="252"/>
      <c r="O161" s="252"/>
      <c r="P161" s="253">
        <f t="shared" si="63"/>
        <v>0</v>
      </c>
      <c r="Q161" s="253">
        <f t="shared" si="49"/>
        <v>0</v>
      </c>
      <c r="R161" s="253">
        <f t="shared" si="50"/>
        <v>0</v>
      </c>
      <c r="S161" s="253">
        <f t="shared" si="51"/>
        <v>0</v>
      </c>
      <c r="T161" s="253">
        <f t="shared" si="52"/>
        <v>0</v>
      </c>
      <c r="U161" s="253">
        <f t="shared" si="53"/>
        <v>0</v>
      </c>
      <c r="V161" s="253">
        <f t="shared" si="54"/>
        <v>0</v>
      </c>
      <c r="W161" s="253">
        <f t="shared" si="55"/>
        <v>0</v>
      </c>
      <c r="X161" s="253">
        <f t="shared" si="56"/>
        <v>0</v>
      </c>
      <c r="Y161" s="253">
        <f t="shared" si="57"/>
        <v>0</v>
      </c>
      <c r="Z161" s="253">
        <f t="shared" si="58"/>
        <v>0</v>
      </c>
      <c r="AA161" s="253">
        <f t="shared" si="59"/>
        <v>0</v>
      </c>
      <c r="AB161" s="253">
        <f t="shared" si="60"/>
        <v>0</v>
      </c>
      <c r="AC161" s="253">
        <f t="shared" si="61"/>
        <v>0</v>
      </c>
      <c r="AD161" s="253">
        <f t="shared" si="62"/>
        <v>0</v>
      </c>
      <c r="AE161" s="395"/>
      <c r="AH161" s="395"/>
      <c r="AI161" s="395"/>
      <c r="AJ161" s="395"/>
      <c r="AK161" s="395"/>
      <c r="AL161" s="395"/>
      <c r="AM161" s="395"/>
      <c r="AN161" s="395"/>
      <c r="AO161" s="395"/>
    </row>
    <row r="162" spans="1:41" x14ac:dyDescent="0.2">
      <c r="A162" s="253" t="s">
        <v>777</v>
      </c>
      <c r="B162" s="251"/>
      <c r="C162" s="252" t="s">
        <v>641</v>
      </c>
      <c r="D162" s="252" t="s">
        <v>164</v>
      </c>
      <c r="E162" s="252" t="s">
        <v>164</v>
      </c>
      <c r="F162" s="252" t="s">
        <v>164</v>
      </c>
      <c r="G162" s="252" t="s">
        <v>164</v>
      </c>
      <c r="H162" s="252" t="s">
        <v>641</v>
      </c>
      <c r="I162" s="252" t="s">
        <v>164</v>
      </c>
      <c r="J162" s="252" t="s">
        <v>641</v>
      </c>
      <c r="K162" s="252"/>
      <c r="L162" s="252"/>
      <c r="M162" s="252"/>
      <c r="N162" s="252"/>
      <c r="O162" s="252"/>
      <c r="P162" s="253">
        <f t="shared" si="63"/>
        <v>0</v>
      </c>
      <c r="Q162" s="253">
        <f t="shared" si="49"/>
        <v>0</v>
      </c>
      <c r="R162" s="253">
        <f t="shared" si="50"/>
        <v>0</v>
      </c>
      <c r="S162" s="253">
        <f t="shared" si="51"/>
        <v>0</v>
      </c>
      <c r="T162" s="253">
        <f t="shared" si="52"/>
        <v>0</v>
      </c>
      <c r="U162" s="253">
        <f t="shared" si="53"/>
        <v>0</v>
      </c>
      <c r="V162" s="253">
        <f t="shared" si="54"/>
        <v>0</v>
      </c>
      <c r="W162" s="253">
        <f t="shared" si="55"/>
        <v>0</v>
      </c>
      <c r="X162" s="253">
        <f t="shared" si="56"/>
        <v>0</v>
      </c>
      <c r="Y162" s="253">
        <f t="shared" si="57"/>
        <v>0</v>
      </c>
      <c r="Z162" s="253">
        <f t="shared" si="58"/>
        <v>0</v>
      </c>
      <c r="AA162" s="253">
        <f t="shared" si="59"/>
        <v>0</v>
      </c>
      <c r="AB162" s="253">
        <f t="shared" si="60"/>
        <v>0</v>
      </c>
      <c r="AC162" s="253">
        <f t="shared" si="61"/>
        <v>0</v>
      </c>
      <c r="AD162" s="253">
        <f t="shared" si="62"/>
        <v>0</v>
      </c>
      <c r="AE162" s="395"/>
      <c r="AH162" s="395"/>
      <c r="AI162" s="395"/>
      <c r="AJ162" s="395"/>
      <c r="AK162" s="395"/>
      <c r="AL162" s="395"/>
      <c r="AM162" s="395"/>
      <c r="AN162" s="395"/>
      <c r="AO162" s="395"/>
    </row>
    <row r="163" spans="1:41" x14ac:dyDescent="0.2">
      <c r="A163" s="253" t="s">
        <v>778</v>
      </c>
      <c r="B163" s="251"/>
      <c r="C163" s="252" t="s">
        <v>164</v>
      </c>
      <c r="D163" s="252" t="s">
        <v>164</v>
      </c>
      <c r="E163" s="252" t="s">
        <v>164</v>
      </c>
      <c r="F163" s="252" t="s">
        <v>641</v>
      </c>
      <c r="G163" s="252" t="s">
        <v>164</v>
      </c>
      <c r="H163" s="252" t="s">
        <v>164</v>
      </c>
      <c r="I163" s="252" t="s">
        <v>164</v>
      </c>
      <c r="J163" s="252" t="s">
        <v>164</v>
      </c>
      <c r="L163" s="252"/>
      <c r="M163" s="252"/>
      <c r="N163" s="252"/>
      <c r="O163" s="252"/>
      <c r="P163" s="253">
        <f t="shared" si="63"/>
        <v>0</v>
      </c>
      <c r="Q163" s="253">
        <f t="shared" si="49"/>
        <v>0</v>
      </c>
      <c r="R163" s="253">
        <f t="shared" si="50"/>
        <v>0</v>
      </c>
      <c r="S163" s="253">
        <f t="shared" si="51"/>
        <v>0</v>
      </c>
      <c r="T163" s="253">
        <f t="shared" si="52"/>
        <v>0</v>
      </c>
      <c r="U163" s="253">
        <f t="shared" si="53"/>
        <v>0</v>
      </c>
      <c r="V163" s="253">
        <f t="shared" si="54"/>
        <v>0</v>
      </c>
      <c r="W163" s="253">
        <f t="shared" si="55"/>
        <v>0</v>
      </c>
      <c r="X163" s="253">
        <f t="shared" si="56"/>
        <v>0</v>
      </c>
      <c r="Y163" s="253">
        <f t="shared" si="57"/>
        <v>0</v>
      </c>
      <c r="Z163" s="253">
        <f t="shared" si="58"/>
        <v>0</v>
      </c>
      <c r="AA163" s="253">
        <f t="shared" si="59"/>
        <v>0</v>
      </c>
      <c r="AB163" s="253">
        <f t="shared" si="60"/>
        <v>0</v>
      </c>
      <c r="AC163" s="253">
        <f t="shared" si="61"/>
        <v>0</v>
      </c>
      <c r="AD163" s="253">
        <f t="shared" si="62"/>
        <v>0</v>
      </c>
      <c r="AE163" s="395"/>
      <c r="AH163" s="395"/>
      <c r="AI163" s="395"/>
      <c r="AJ163" s="395"/>
      <c r="AK163" s="395"/>
      <c r="AL163" s="395"/>
      <c r="AM163" s="395"/>
      <c r="AN163" s="395"/>
      <c r="AO163" s="395"/>
    </row>
    <row r="164" spans="1:41" hidden="1" x14ac:dyDescent="0.2">
      <c r="A164" s="253" t="s">
        <v>841</v>
      </c>
      <c r="B164" s="251"/>
      <c r="C164" s="252" t="s">
        <v>164</v>
      </c>
      <c r="D164" s="252" t="s">
        <v>164</v>
      </c>
      <c r="E164" s="252" t="s">
        <v>164</v>
      </c>
      <c r="F164" s="252" t="s">
        <v>164</v>
      </c>
      <c r="G164" s="252" t="s">
        <v>164</v>
      </c>
      <c r="H164" s="252" t="s">
        <v>164</v>
      </c>
      <c r="I164" s="252" t="s">
        <v>164</v>
      </c>
      <c r="J164" s="252" t="s">
        <v>164</v>
      </c>
      <c r="K164" s="252"/>
      <c r="L164" s="252"/>
      <c r="M164" s="252"/>
      <c r="N164" s="252"/>
      <c r="O164" s="252"/>
      <c r="P164" s="253">
        <f t="shared" si="63"/>
        <v>0</v>
      </c>
      <c r="Q164" s="253">
        <f t="shared" si="49"/>
        <v>0</v>
      </c>
      <c r="R164" s="253">
        <f t="shared" si="50"/>
        <v>0</v>
      </c>
      <c r="S164" s="253">
        <f t="shared" si="51"/>
        <v>0</v>
      </c>
      <c r="T164" s="253">
        <f t="shared" si="52"/>
        <v>0</v>
      </c>
      <c r="U164" s="253">
        <f t="shared" si="53"/>
        <v>0</v>
      </c>
      <c r="V164" s="253">
        <f t="shared" si="54"/>
        <v>0</v>
      </c>
      <c r="W164" s="253">
        <f t="shared" si="55"/>
        <v>0</v>
      </c>
      <c r="X164" s="253">
        <f t="shared" si="56"/>
        <v>0</v>
      </c>
      <c r="Y164" s="253">
        <f t="shared" si="57"/>
        <v>0</v>
      </c>
      <c r="Z164" s="253">
        <f t="shared" si="58"/>
        <v>0</v>
      </c>
      <c r="AA164" s="253">
        <f t="shared" si="59"/>
        <v>0</v>
      </c>
      <c r="AB164" s="253">
        <f t="shared" si="60"/>
        <v>0</v>
      </c>
      <c r="AC164" s="253">
        <f t="shared" si="61"/>
        <v>0</v>
      </c>
      <c r="AD164" s="253">
        <f t="shared" si="62"/>
        <v>0</v>
      </c>
      <c r="AE164" s="395"/>
      <c r="AH164" s="395"/>
      <c r="AI164" s="395"/>
      <c r="AJ164" s="395"/>
      <c r="AK164" s="395"/>
      <c r="AL164" s="395"/>
      <c r="AM164" s="395"/>
      <c r="AN164" s="395"/>
      <c r="AO164" s="395"/>
    </row>
    <row r="165" spans="1:41" hidden="1" x14ac:dyDescent="0.2">
      <c r="A165" s="253" t="s">
        <v>779</v>
      </c>
      <c r="B165" s="251"/>
      <c r="C165" s="252" t="s">
        <v>164</v>
      </c>
      <c r="D165" s="252" t="s">
        <v>164</v>
      </c>
      <c r="E165" s="252" t="s">
        <v>164</v>
      </c>
      <c r="F165" s="252" t="s">
        <v>164</v>
      </c>
      <c r="G165" s="252" t="s">
        <v>164</v>
      </c>
      <c r="H165" s="252" t="s">
        <v>164</v>
      </c>
      <c r="I165" s="252" t="s">
        <v>164</v>
      </c>
      <c r="J165" s="252" t="s">
        <v>164</v>
      </c>
      <c r="K165" s="252"/>
      <c r="L165" s="252"/>
      <c r="M165" s="252"/>
      <c r="N165" s="252"/>
      <c r="O165" s="252"/>
      <c r="P165" s="253">
        <f t="shared" si="63"/>
        <v>0</v>
      </c>
      <c r="Q165" s="253">
        <f t="shared" si="49"/>
        <v>0</v>
      </c>
      <c r="R165" s="253">
        <f t="shared" si="50"/>
        <v>0</v>
      </c>
      <c r="S165" s="253">
        <f t="shared" si="51"/>
        <v>0</v>
      </c>
      <c r="T165" s="253">
        <f t="shared" si="52"/>
        <v>0</v>
      </c>
      <c r="U165" s="253">
        <f t="shared" si="53"/>
        <v>0</v>
      </c>
      <c r="V165" s="253">
        <f t="shared" si="54"/>
        <v>0</v>
      </c>
      <c r="W165" s="253">
        <f t="shared" si="55"/>
        <v>0</v>
      </c>
      <c r="X165" s="253">
        <f t="shared" si="56"/>
        <v>0</v>
      </c>
      <c r="Y165" s="253">
        <f t="shared" si="57"/>
        <v>0</v>
      </c>
      <c r="Z165" s="253">
        <f t="shared" si="58"/>
        <v>0</v>
      </c>
      <c r="AA165" s="253">
        <f t="shared" si="59"/>
        <v>0</v>
      </c>
      <c r="AB165" s="253">
        <f t="shared" si="60"/>
        <v>0</v>
      </c>
      <c r="AC165" s="253">
        <f t="shared" si="61"/>
        <v>0</v>
      </c>
      <c r="AD165" s="253">
        <f t="shared" si="62"/>
        <v>0</v>
      </c>
      <c r="AE165" s="395"/>
      <c r="AH165" s="395"/>
      <c r="AI165" s="395"/>
      <c r="AJ165" s="395"/>
      <c r="AK165" s="395"/>
      <c r="AL165" s="395"/>
      <c r="AM165" s="395"/>
      <c r="AN165" s="395"/>
      <c r="AO165" s="395"/>
    </row>
    <row r="166" spans="1:41" x14ac:dyDescent="0.2">
      <c r="A166" s="253" t="s">
        <v>780</v>
      </c>
      <c r="B166" s="251"/>
      <c r="C166" s="252" t="s">
        <v>641</v>
      </c>
      <c r="D166" s="252" t="s">
        <v>164</v>
      </c>
      <c r="E166" s="252" t="s">
        <v>164</v>
      </c>
      <c r="F166" s="252" t="s">
        <v>641</v>
      </c>
      <c r="G166" s="252" t="s">
        <v>164</v>
      </c>
      <c r="H166" s="252" t="s">
        <v>164</v>
      </c>
      <c r="I166" s="252" t="s">
        <v>164</v>
      </c>
      <c r="J166" s="252" t="s">
        <v>164</v>
      </c>
      <c r="K166" s="252"/>
      <c r="L166" s="252"/>
      <c r="M166" s="252"/>
      <c r="N166" s="252"/>
      <c r="O166" s="252"/>
      <c r="P166" s="253">
        <f t="shared" si="63"/>
        <v>0</v>
      </c>
      <c r="Q166" s="253">
        <f t="shared" si="49"/>
        <v>0</v>
      </c>
      <c r="R166" s="253">
        <f t="shared" si="50"/>
        <v>0</v>
      </c>
      <c r="S166" s="253">
        <f t="shared" si="51"/>
        <v>0</v>
      </c>
      <c r="T166" s="253">
        <f t="shared" si="52"/>
        <v>0</v>
      </c>
      <c r="U166" s="253">
        <f t="shared" si="53"/>
        <v>0</v>
      </c>
      <c r="V166" s="253">
        <f t="shared" si="54"/>
        <v>0</v>
      </c>
      <c r="W166" s="253">
        <f t="shared" si="55"/>
        <v>0</v>
      </c>
      <c r="X166" s="253">
        <f t="shared" si="56"/>
        <v>0</v>
      </c>
      <c r="Y166" s="253">
        <f t="shared" si="57"/>
        <v>0</v>
      </c>
      <c r="Z166" s="253">
        <f t="shared" si="58"/>
        <v>0</v>
      </c>
      <c r="AA166" s="253">
        <f t="shared" si="59"/>
        <v>0</v>
      </c>
      <c r="AB166" s="253">
        <f t="shared" si="60"/>
        <v>0</v>
      </c>
      <c r="AC166" s="253">
        <f t="shared" si="61"/>
        <v>0</v>
      </c>
      <c r="AD166" s="253">
        <f t="shared" si="62"/>
        <v>0</v>
      </c>
      <c r="AE166" s="395"/>
      <c r="AH166" s="395"/>
      <c r="AI166" s="395"/>
      <c r="AJ166" s="395"/>
      <c r="AK166" s="395"/>
      <c r="AL166" s="395"/>
      <c r="AM166" s="395"/>
      <c r="AN166" s="395"/>
      <c r="AO166" s="395"/>
    </row>
    <row r="167" spans="1:41" x14ac:dyDescent="0.2">
      <c r="A167" s="253" t="s">
        <v>781</v>
      </c>
      <c r="B167" s="251"/>
      <c r="C167" s="252" t="s">
        <v>164</v>
      </c>
      <c r="D167" s="252" t="s">
        <v>164</v>
      </c>
      <c r="E167" s="252" t="s">
        <v>164</v>
      </c>
      <c r="F167" s="252" t="s">
        <v>641</v>
      </c>
      <c r="G167" s="252" t="s">
        <v>164</v>
      </c>
      <c r="H167" s="252" t="s">
        <v>164</v>
      </c>
      <c r="I167" s="252" t="s">
        <v>164</v>
      </c>
      <c r="J167" s="252" t="s">
        <v>164</v>
      </c>
      <c r="K167" s="252"/>
      <c r="L167" s="252"/>
      <c r="M167" s="252"/>
      <c r="N167" s="252"/>
      <c r="O167" s="252"/>
      <c r="P167" s="253">
        <f t="shared" si="63"/>
        <v>0</v>
      </c>
      <c r="Q167" s="253">
        <f t="shared" si="49"/>
        <v>0</v>
      </c>
      <c r="R167" s="253">
        <f t="shared" si="50"/>
        <v>0</v>
      </c>
      <c r="S167" s="253">
        <f t="shared" si="51"/>
        <v>0</v>
      </c>
      <c r="T167" s="253">
        <f t="shared" si="52"/>
        <v>0</v>
      </c>
      <c r="U167" s="253">
        <f t="shared" si="53"/>
        <v>0</v>
      </c>
      <c r="V167" s="253">
        <f t="shared" si="54"/>
        <v>0</v>
      </c>
      <c r="W167" s="253">
        <f t="shared" si="55"/>
        <v>0</v>
      </c>
      <c r="X167" s="253">
        <f t="shared" si="56"/>
        <v>0</v>
      </c>
      <c r="Y167" s="253">
        <f t="shared" si="57"/>
        <v>0</v>
      </c>
      <c r="Z167" s="253">
        <f t="shared" si="58"/>
        <v>0</v>
      </c>
      <c r="AA167" s="253">
        <f t="shared" si="59"/>
        <v>0</v>
      </c>
      <c r="AB167" s="253">
        <f t="shared" si="60"/>
        <v>0</v>
      </c>
      <c r="AC167" s="253">
        <f t="shared" si="61"/>
        <v>0</v>
      </c>
      <c r="AD167" s="253">
        <f t="shared" si="62"/>
        <v>0</v>
      </c>
      <c r="AE167" s="395"/>
      <c r="AH167" s="395"/>
      <c r="AI167" s="395"/>
      <c r="AJ167" s="395"/>
      <c r="AK167" s="395"/>
      <c r="AL167" s="395"/>
      <c r="AM167" s="395"/>
      <c r="AN167" s="395"/>
      <c r="AO167" s="395"/>
    </row>
    <row r="168" spans="1:41" x14ac:dyDescent="0.2">
      <c r="A168" s="253" t="s">
        <v>782</v>
      </c>
      <c r="B168" s="251"/>
      <c r="C168" s="252" t="s">
        <v>164</v>
      </c>
      <c r="D168" s="252" t="s">
        <v>164</v>
      </c>
      <c r="E168" s="252" t="s">
        <v>164</v>
      </c>
      <c r="F168" s="252" t="s">
        <v>641</v>
      </c>
      <c r="G168" s="252" t="s">
        <v>164</v>
      </c>
      <c r="H168" s="252" t="s">
        <v>641</v>
      </c>
      <c r="I168" s="252" t="s">
        <v>164</v>
      </c>
      <c r="J168" s="252" t="s">
        <v>164</v>
      </c>
      <c r="K168" s="252"/>
      <c r="L168" s="252"/>
      <c r="M168" s="252"/>
      <c r="N168" s="252"/>
      <c r="O168" s="252"/>
      <c r="P168" s="253">
        <f t="shared" si="63"/>
        <v>0</v>
      </c>
      <c r="Q168" s="253">
        <f t="shared" si="49"/>
        <v>0</v>
      </c>
      <c r="R168" s="253">
        <f t="shared" si="50"/>
        <v>0</v>
      </c>
      <c r="S168" s="253">
        <f t="shared" si="51"/>
        <v>0</v>
      </c>
      <c r="T168" s="253">
        <f t="shared" si="52"/>
        <v>0</v>
      </c>
      <c r="U168" s="253">
        <f t="shared" si="53"/>
        <v>0</v>
      </c>
      <c r="V168" s="253">
        <f t="shared" si="54"/>
        <v>0</v>
      </c>
      <c r="W168" s="253">
        <f t="shared" si="55"/>
        <v>0</v>
      </c>
      <c r="X168" s="253">
        <f t="shared" si="56"/>
        <v>0</v>
      </c>
      <c r="Y168" s="253">
        <f t="shared" si="57"/>
        <v>0</v>
      </c>
      <c r="Z168" s="253">
        <f t="shared" si="58"/>
        <v>0</v>
      </c>
      <c r="AA168" s="253">
        <f t="shared" si="59"/>
        <v>0</v>
      </c>
      <c r="AB168" s="253">
        <f t="shared" si="60"/>
        <v>0</v>
      </c>
      <c r="AC168" s="253">
        <f t="shared" si="61"/>
        <v>0</v>
      </c>
      <c r="AD168" s="253">
        <f t="shared" si="62"/>
        <v>0</v>
      </c>
      <c r="AE168" s="395"/>
      <c r="AH168" s="395"/>
      <c r="AI168" s="395"/>
      <c r="AJ168" s="395"/>
      <c r="AK168" s="395"/>
      <c r="AL168" s="395"/>
      <c r="AM168" s="395"/>
      <c r="AN168" s="395"/>
      <c r="AO168" s="395"/>
    </row>
    <row r="169" spans="1:41" x14ac:dyDescent="0.2">
      <c r="A169" s="253" t="s">
        <v>783</v>
      </c>
      <c r="B169" s="251"/>
      <c r="C169" s="252" t="s">
        <v>641</v>
      </c>
      <c r="D169" s="252" t="s">
        <v>164</v>
      </c>
      <c r="E169" s="252" t="s">
        <v>164</v>
      </c>
      <c r="F169" s="252" t="s">
        <v>164</v>
      </c>
      <c r="G169" s="252" t="s">
        <v>164</v>
      </c>
      <c r="H169" s="252" t="s">
        <v>164</v>
      </c>
      <c r="I169" s="252" t="s">
        <v>164</v>
      </c>
      <c r="J169" s="252" t="s">
        <v>164</v>
      </c>
      <c r="K169" s="252"/>
      <c r="L169" s="252"/>
      <c r="M169" s="252"/>
      <c r="N169" s="252"/>
      <c r="O169" s="252"/>
      <c r="P169" s="253">
        <f t="shared" si="63"/>
        <v>0</v>
      </c>
      <c r="Q169" s="253">
        <f t="shared" si="49"/>
        <v>0</v>
      </c>
      <c r="R169" s="253">
        <f t="shared" si="50"/>
        <v>0</v>
      </c>
      <c r="S169" s="253">
        <f t="shared" si="51"/>
        <v>0</v>
      </c>
      <c r="T169" s="253">
        <f t="shared" si="52"/>
        <v>0</v>
      </c>
      <c r="U169" s="253">
        <f t="shared" si="53"/>
        <v>0</v>
      </c>
      <c r="V169" s="253">
        <f t="shared" si="54"/>
        <v>0</v>
      </c>
      <c r="W169" s="253">
        <f t="shared" si="55"/>
        <v>0</v>
      </c>
      <c r="X169" s="253">
        <f t="shared" si="56"/>
        <v>0</v>
      </c>
      <c r="Y169" s="253">
        <f t="shared" si="57"/>
        <v>0</v>
      </c>
      <c r="Z169" s="253">
        <f t="shared" si="58"/>
        <v>0</v>
      </c>
      <c r="AA169" s="253">
        <f t="shared" si="59"/>
        <v>0</v>
      </c>
      <c r="AB169" s="253">
        <f t="shared" si="60"/>
        <v>0</v>
      </c>
      <c r="AC169" s="253">
        <f t="shared" si="61"/>
        <v>0</v>
      </c>
      <c r="AD169" s="253">
        <f t="shared" si="62"/>
        <v>0</v>
      </c>
      <c r="AE169" s="395"/>
      <c r="AH169" s="395"/>
      <c r="AI169" s="395"/>
      <c r="AJ169" s="395"/>
      <c r="AK169" s="395"/>
      <c r="AL169" s="395"/>
      <c r="AM169" s="395"/>
      <c r="AN169" s="395"/>
      <c r="AO169" s="395"/>
    </row>
    <row r="170" spans="1:41" hidden="1" x14ac:dyDescent="0.2">
      <c r="A170" s="253" t="s">
        <v>784</v>
      </c>
      <c r="B170" s="251"/>
      <c r="C170" s="252" t="s">
        <v>164</v>
      </c>
      <c r="D170" s="252" t="s">
        <v>164</v>
      </c>
      <c r="E170" s="252" t="s">
        <v>164</v>
      </c>
      <c r="F170" s="252" t="s">
        <v>164</v>
      </c>
      <c r="G170" s="252" t="s">
        <v>164</v>
      </c>
      <c r="H170" s="252" t="s">
        <v>164</v>
      </c>
      <c r="I170" s="252" t="s">
        <v>164</v>
      </c>
      <c r="J170" s="252" t="s">
        <v>164</v>
      </c>
      <c r="K170" s="252"/>
      <c r="L170" s="252"/>
      <c r="M170" s="252"/>
      <c r="N170" s="252"/>
      <c r="O170" s="252"/>
      <c r="P170" s="253">
        <f t="shared" si="63"/>
        <v>0</v>
      </c>
      <c r="Q170" s="253">
        <f t="shared" si="49"/>
        <v>0</v>
      </c>
      <c r="R170" s="253">
        <f t="shared" si="50"/>
        <v>0</v>
      </c>
      <c r="S170" s="253">
        <f t="shared" si="51"/>
        <v>0</v>
      </c>
      <c r="T170" s="253">
        <f t="shared" si="52"/>
        <v>0</v>
      </c>
      <c r="U170" s="253">
        <f t="shared" si="53"/>
        <v>0</v>
      </c>
      <c r="V170" s="253">
        <f t="shared" si="54"/>
        <v>0</v>
      </c>
      <c r="W170" s="253">
        <f t="shared" si="55"/>
        <v>0</v>
      </c>
      <c r="X170" s="253">
        <f t="shared" si="56"/>
        <v>0</v>
      </c>
      <c r="Y170" s="253">
        <f t="shared" si="57"/>
        <v>0</v>
      </c>
      <c r="Z170" s="253">
        <f t="shared" si="58"/>
        <v>0</v>
      </c>
      <c r="AA170" s="253">
        <f t="shared" si="59"/>
        <v>0</v>
      </c>
      <c r="AB170" s="253">
        <f t="shared" si="60"/>
        <v>0</v>
      </c>
      <c r="AC170" s="253">
        <f t="shared" si="61"/>
        <v>0</v>
      </c>
      <c r="AD170" s="253">
        <f t="shared" si="62"/>
        <v>0</v>
      </c>
      <c r="AE170" s="395"/>
      <c r="AH170" s="395"/>
      <c r="AI170" s="395"/>
      <c r="AJ170" s="395"/>
      <c r="AK170" s="395"/>
      <c r="AL170" s="395"/>
      <c r="AM170" s="395"/>
      <c r="AN170" s="395"/>
      <c r="AO170" s="395"/>
    </row>
    <row r="171" spans="1:41" x14ac:dyDescent="0.2">
      <c r="A171" s="253" t="s">
        <v>785</v>
      </c>
      <c r="B171" s="251"/>
      <c r="C171" s="252" t="s">
        <v>641</v>
      </c>
      <c r="D171" s="252" t="s">
        <v>164</v>
      </c>
      <c r="E171" s="252" t="s">
        <v>164</v>
      </c>
      <c r="F171" s="252" t="s">
        <v>164</v>
      </c>
      <c r="G171" s="252" t="s">
        <v>164</v>
      </c>
      <c r="H171" s="252" t="s">
        <v>164</v>
      </c>
      <c r="I171" s="252" t="s">
        <v>164</v>
      </c>
      <c r="J171" s="252" t="s">
        <v>164</v>
      </c>
      <c r="K171" s="252"/>
      <c r="L171" s="252"/>
      <c r="M171" s="252"/>
      <c r="N171" s="252"/>
      <c r="O171" s="252"/>
      <c r="P171" s="253">
        <f t="shared" si="63"/>
        <v>0</v>
      </c>
      <c r="Q171" s="253">
        <f t="shared" si="49"/>
        <v>0</v>
      </c>
      <c r="R171" s="253">
        <f t="shared" si="50"/>
        <v>0</v>
      </c>
      <c r="S171" s="253">
        <f t="shared" si="51"/>
        <v>0</v>
      </c>
      <c r="T171" s="253">
        <f t="shared" si="52"/>
        <v>0</v>
      </c>
      <c r="U171" s="253">
        <f t="shared" si="53"/>
        <v>0</v>
      </c>
      <c r="V171" s="253">
        <f t="shared" si="54"/>
        <v>0</v>
      </c>
      <c r="W171" s="253">
        <f t="shared" si="55"/>
        <v>0</v>
      </c>
      <c r="X171" s="253">
        <f t="shared" si="56"/>
        <v>0</v>
      </c>
      <c r="Y171" s="253">
        <f t="shared" si="57"/>
        <v>0</v>
      </c>
      <c r="Z171" s="253">
        <f t="shared" si="58"/>
        <v>0</v>
      </c>
      <c r="AA171" s="253">
        <f t="shared" si="59"/>
        <v>0</v>
      </c>
      <c r="AB171" s="253">
        <f t="shared" si="60"/>
        <v>0</v>
      </c>
      <c r="AC171" s="253">
        <f t="shared" si="61"/>
        <v>0</v>
      </c>
      <c r="AD171" s="253">
        <f t="shared" si="62"/>
        <v>0</v>
      </c>
      <c r="AE171" s="395"/>
      <c r="AH171" s="395"/>
      <c r="AI171" s="395"/>
      <c r="AJ171" s="395"/>
      <c r="AK171" s="395"/>
      <c r="AL171" s="395"/>
      <c r="AM171" s="395"/>
      <c r="AN171" s="395"/>
      <c r="AO171" s="395"/>
    </row>
    <row r="172" spans="1:41" x14ac:dyDescent="0.2">
      <c r="A172" s="253" t="s">
        <v>786</v>
      </c>
      <c r="B172" s="251"/>
      <c r="C172" s="252" t="s">
        <v>641</v>
      </c>
      <c r="D172" s="252" t="s">
        <v>164</v>
      </c>
      <c r="E172" s="252" t="s">
        <v>164</v>
      </c>
      <c r="F172" s="252" t="s">
        <v>641</v>
      </c>
      <c r="G172" s="252" t="s">
        <v>164</v>
      </c>
      <c r="H172" s="252" t="s">
        <v>641</v>
      </c>
      <c r="I172" s="252" t="s">
        <v>164</v>
      </c>
      <c r="J172" s="252" t="s">
        <v>164</v>
      </c>
      <c r="K172" s="252"/>
      <c r="L172" s="252"/>
      <c r="M172" s="252"/>
      <c r="N172" s="252"/>
      <c r="O172" s="252"/>
      <c r="P172" s="253">
        <f t="shared" si="63"/>
        <v>0</v>
      </c>
      <c r="Q172" s="253">
        <f t="shared" si="49"/>
        <v>0</v>
      </c>
      <c r="R172" s="253">
        <f t="shared" si="50"/>
        <v>0</v>
      </c>
      <c r="S172" s="253">
        <f t="shared" si="51"/>
        <v>0</v>
      </c>
      <c r="T172" s="253">
        <f t="shared" si="52"/>
        <v>0</v>
      </c>
      <c r="U172" s="253">
        <f t="shared" si="53"/>
        <v>0</v>
      </c>
      <c r="V172" s="253">
        <f t="shared" si="54"/>
        <v>0</v>
      </c>
      <c r="W172" s="253">
        <f t="shared" si="55"/>
        <v>0</v>
      </c>
      <c r="X172" s="253">
        <f t="shared" si="56"/>
        <v>0</v>
      </c>
      <c r="Y172" s="253">
        <f t="shared" si="57"/>
        <v>0</v>
      </c>
      <c r="Z172" s="253">
        <f t="shared" si="58"/>
        <v>0</v>
      </c>
      <c r="AA172" s="253">
        <f t="shared" si="59"/>
        <v>0</v>
      </c>
      <c r="AB172" s="253">
        <f t="shared" si="60"/>
        <v>0</v>
      </c>
      <c r="AC172" s="253">
        <f t="shared" si="61"/>
        <v>0</v>
      </c>
      <c r="AD172" s="253">
        <f t="shared" si="62"/>
        <v>0</v>
      </c>
      <c r="AE172" s="395"/>
      <c r="AH172" s="395"/>
      <c r="AI172" s="395"/>
      <c r="AJ172" s="395"/>
      <c r="AK172" s="395"/>
      <c r="AL172" s="395"/>
      <c r="AM172" s="395"/>
      <c r="AN172" s="395"/>
      <c r="AO172" s="395"/>
    </row>
    <row r="173" spans="1:41" hidden="1" x14ac:dyDescent="0.2">
      <c r="A173" s="253" t="s">
        <v>842</v>
      </c>
      <c r="B173" s="251"/>
      <c r="C173" s="252" t="s">
        <v>164</v>
      </c>
      <c r="D173" s="252" t="s">
        <v>164</v>
      </c>
      <c r="E173" s="252" t="s">
        <v>164</v>
      </c>
      <c r="F173" s="252" t="s">
        <v>164</v>
      </c>
      <c r="G173" s="252" t="s">
        <v>164</v>
      </c>
      <c r="H173" s="252" t="s">
        <v>164</v>
      </c>
      <c r="I173" s="252" t="s">
        <v>164</v>
      </c>
      <c r="J173" s="252" t="s">
        <v>164</v>
      </c>
      <c r="K173" s="252"/>
      <c r="L173" s="252"/>
      <c r="M173" s="252"/>
      <c r="N173" s="252"/>
      <c r="O173" s="252"/>
      <c r="P173" s="253">
        <f t="shared" si="63"/>
        <v>0</v>
      </c>
      <c r="Q173" s="253">
        <f t="shared" si="49"/>
        <v>0</v>
      </c>
      <c r="R173" s="253">
        <f t="shared" si="50"/>
        <v>0</v>
      </c>
      <c r="S173" s="253">
        <f t="shared" si="51"/>
        <v>0</v>
      </c>
      <c r="T173" s="253">
        <f t="shared" si="52"/>
        <v>0</v>
      </c>
      <c r="U173" s="253">
        <f t="shared" si="53"/>
        <v>0</v>
      </c>
      <c r="V173" s="253">
        <f t="shared" si="54"/>
        <v>0</v>
      </c>
      <c r="W173" s="253">
        <f t="shared" si="55"/>
        <v>0</v>
      </c>
      <c r="X173" s="253">
        <f t="shared" si="56"/>
        <v>0</v>
      </c>
      <c r="Y173" s="253">
        <f t="shared" si="57"/>
        <v>0</v>
      </c>
      <c r="Z173" s="253">
        <f t="shared" si="58"/>
        <v>0</v>
      </c>
      <c r="AA173" s="253">
        <f t="shared" si="59"/>
        <v>0</v>
      </c>
      <c r="AB173" s="253">
        <f t="shared" si="60"/>
        <v>0</v>
      </c>
      <c r="AC173" s="253">
        <f t="shared" si="61"/>
        <v>0</v>
      </c>
      <c r="AD173" s="253">
        <f t="shared" si="62"/>
        <v>0</v>
      </c>
      <c r="AE173" s="395"/>
      <c r="AH173" s="395"/>
      <c r="AI173" s="395"/>
      <c r="AJ173" s="395"/>
      <c r="AK173" s="395"/>
      <c r="AL173" s="395"/>
      <c r="AM173" s="395"/>
      <c r="AN173" s="395"/>
      <c r="AO173" s="395"/>
    </row>
    <row r="174" spans="1:41" hidden="1" x14ac:dyDescent="0.2">
      <c r="A174" s="253" t="s">
        <v>843</v>
      </c>
      <c r="B174" s="251"/>
      <c r="C174" s="252" t="s">
        <v>164</v>
      </c>
      <c r="D174" s="252" t="s">
        <v>164</v>
      </c>
      <c r="E174" s="252" t="s">
        <v>164</v>
      </c>
      <c r="F174" s="252" t="s">
        <v>164</v>
      </c>
      <c r="G174" s="252" t="s">
        <v>164</v>
      </c>
      <c r="H174" s="252" t="s">
        <v>164</v>
      </c>
      <c r="I174" s="252" t="s">
        <v>164</v>
      </c>
      <c r="J174" s="252" t="s">
        <v>164</v>
      </c>
      <c r="K174" s="252"/>
      <c r="L174" s="252"/>
      <c r="M174" s="252"/>
      <c r="N174" s="252"/>
      <c r="O174" s="252"/>
      <c r="P174" s="253">
        <f t="shared" si="63"/>
        <v>0</v>
      </c>
      <c r="Q174" s="253">
        <f t="shared" si="49"/>
        <v>0</v>
      </c>
      <c r="R174" s="253">
        <f t="shared" si="50"/>
        <v>0</v>
      </c>
      <c r="S174" s="253">
        <f t="shared" si="51"/>
        <v>0</v>
      </c>
      <c r="T174" s="253">
        <f t="shared" si="52"/>
        <v>0</v>
      </c>
      <c r="U174" s="253">
        <f t="shared" si="53"/>
        <v>0</v>
      </c>
      <c r="V174" s="253">
        <f t="shared" si="54"/>
        <v>0</v>
      </c>
      <c r="W174" s="253">
        <f t="shared" si="55"/>
        <v>0</v>
      </c>
      <c r="X174" s="253">
        <f t="shared" si="56"/>
        <v>0</v>
      </c>
      <c r="Y174" s="253">
        <f t="shared" si="57"/>
        <v>0</v>
      </c>
      <c r="Z174" s="253">
        <f t="shared" si="58"/>
        <v>0</v>
      </c>
      <c r="AA174" s="253">
        <f t="shared" si="59"/>
        <v>0</v>
      </c>
      <c r="AB174" s="253">
        <f t="shared" si="60"/>
        <v>0</v>
      </c>
      <c r="AC174" s="253">
        <f t="shared" si="61"/>
        <v>0</v>
      </c>
      <c r="AD174" s="253">
        <f t="shared" si="62"/>
        <v>0</v>
      </c>
      <c r="AE174" s="395"/>
      <c r="AH174" s="395"/>
      <c r="AI174" s="395"/>
      <c r="AJ174" s="395"/>
      <c r="AK174" s="395"/>
      <c r="AL174" s="395"/>
      <c r="AM174" s="395"/>
      <c r="AN174" s="395"/>
      <c r="AO174" s="395"/>
    </row>
    <row r="175" spans="1:41" x14ac:dyDescent="0.2">
      <c r="A175" s="253" t="s">
        <v>787</v>
      </c>
      <c r="B175" s="251"/>
      <c r="C175" s="252" t="s">
        <v>164</v>
      </c>
      <c r="D175" s="252" t="s">
        <v>164</v>
      </c>
      <c r="E175" s="252" t="s">
        <v>164</v>
      </c>
      <c r="F175" s="252" t="s">
        <v>641</v>
      </c>
      <c r="G175" s="252" t="s">
        <v>164</v>
      </c>
      <c r="H175" s="252" t="s">
        <v>164</v>
      </c>
      <c r="I175" s="252" t="s">
        <v>164</v>
      </c>
      <c r="J175" s="252" t="s">
        <v>164</v>
      </c>
      <c r="K175" s="252"/>
      <c r="L175" s="252"/>
      <c r="M175" s="252"/>
      <c r="N175" s="252"/>
      <c r="O175" s="252"/>
      <c r="P175" s="253">
        <f t="shared" si="63"/>
        <v>0</v>
      </c>
      <c r="Q175" s="253">
        <f t="shared" si="49"/>
        <v>0</v>
      </c>
      <c r="R175" s="253">
        <f t="shared" si="50"/>
        <v>0</v>
      </c>
      <c r="S175" s="253">
        <f t="shared" si="51"/>
        <v>0</v>
      </c>
      <c r="T175" s="253">
        <f t="shared" si="52"/>
        <v>0</v>
      </c>
      <c r="U175" s="253">
        <f t="shared" si="53"/>
        <v>0</v>
      </c>
      <c r="V175" s="253">
        <f t="shared" si="54"/>
        <v>0</v>
      </c>
      <c r="W175" s="253">
        <f t="shared" si="55"/>
        <v>0</v>
      </c>
      <c r="X175" s="253">
        <f t="shared" si="56"/>
        <v>0</v>
      </c>
      <c r="Y175" s="253">
        <f t="shared" si="57"/>
        <v>0</v>
      </c>
      <c r="Z175" s="253">
        <f t="shared" si="58"/>
        <v>0</v>
      </c>
      <c r="AA175" s="253">
        <f t="shared" si="59"/>
        <v>0</v>
      </c>
      <c r="AB175" s="253">
        <f t="shared" si="60"/>
        <v>0</v>
      </c>
      <c r="AC175" s="253">
        <f t="shared" si="61"/>
        <v>0</v>
      </c>
      <c r="AD175" s="253">
        <f t="shared" si="62"/>
        <v>0</v>
      </c>
      <c r="AE175" s="395"/>
      <c r="AH175" s="395"/>
      <c r="AI175" s="395"/>
      <c r="AJ175" s="395"/>
      <c r="AK175" s="395"/>
      <c r="AL175" s="395"/>
      <c r="AM175" s="395"/>
      <c r="AN175" s="395"/>
      <c r="AO175" s="395"/>
    </row>
    <row r="176" spans="1:41" hidden="1" x14ac:dyDescent="0.2">
      <c r="A176" s="253" t="s">
        <v>788</v>
      </c>
      <c r="B176" s="251"/>
      <c r="C176" s="252" t="s">
        <v>164</v>
      </c>
      <c r="D176" s="252" t="s">
        <v>164</v>
      </c>
      <c r="E176" s="252" t="s">
        <v>164</v>
      </c>
      <c r="F176" s="252" t="s">
        <v>164</v>
      </c>
      <c r="G176" s="252" t="s">
        <v>164</v>
      </c>
      <c r="H176" s="254" t="s">
        <v>164</v>
      </c>
      <c r="I176" s="252" t="s">
        <v>164</v>
      </c>
      <c r="J176" s="252" t="s">
        <v>164</v>
      </c>
      <c r="K176" s="252"/>
      <c r="L176" s="252"/>
      <c r="M176" s="252"/>
      <c r="N176" s="252"/>
      <c r="O176" s="252"/>
      <c r="P176" s="253">
        <f t="shared" si="63"/>
        <v>0</v>
      </c>
      <c r="Q176" s="253">
        <f t="shared" si="49"/>
        <v>0</v>
      </c>
      <c r="R176" s="253">
        <f t="shared" si="50"/>
        <v>0</v>
      </c>
      <c r="S176" s="253">
        <f t="shared" si="51"/>
        <v>0</v>
      </c>
      <c r="T176" s="253">
        <f t="shared" si="52"/>
        <v>0</v>
      </c>
      <c r="U176" s="253">
        <f t="shared" si="53"/>
        <v>0</v>
      </c>
      <c r="V176" s="253">
        <f t="shared" si="54"/>
        <v>0</v>
      </c>
      <c r="W176" s="253">
        <f t="shared" si="55"/>
        <v>0</v>
      </c>
      <c r="X176" s="253">
        <f t="shared" si="56"/>
        <v>0</v>
      </c>
      <c r="Y176" s="253">
        <f t="shared" si="57"/>
        <v>0</v>
      </c>
      <c r="Z176" s="253">
        <f t="shared" si="58"/>
        <v>0</v>
      </c>
      <c r="AA176" s="253">
        <f t="shared" si="59"/>
        <v>0</v>
      </c>
      <c r="AB176" s="253">
        <f t="shared" si="60"/>
        <v>0</v>
      </c>
      <c r="AC176" s="253">
        <f t="shared" si="61"/>
        <v>0</v>
      </c>
      <c r="AD176" s="253">
        <f t="shared" si="62"/>
        <v>0</v>
      </c>
      <c r="AE176" s="395"/>
      <c r="AH176" s="395"/>
      <c r="AI176" s="395"/>
      <c r="AJ176" s="395"/>
      <c r="AK176" s="395"/>
      <c r="AL176" s="395"/>
      <c r="AM176" s="395"/>
      <c r="AN176" s="395"/>
      <c r="AO176" s="395"/>
    </row>
    <row r="177" spans="1:41" x14ac:dyDescent="0.2">
      <c r="A177" s="253" t="s">
        <v>789</v>
      </c>
      <c r="B177" s="251"/>
      <c r="C177" s="252" t="s">
        <v>164</v>
      </c>
      <c r="D177" s="252" t="s">
        <v>164</v>
      </c>
      <c r="E177" s="252" t="s">
        <v>164</v>
      </c>
      <c r="F177" s="252" t="s">
        <v>641</v>
      </c>
      <c r="G177" s="252" t="s">
        <v>164</v>
      </c>
      <c r="H177" s="252" t="s">
        <v>164</v>
      </c>
      <c r="I177" s="252" t="s">
        <v>164</v>
      </c>
      <c r="J177" s="252" t="s">
        <v>164</v>
      </c>
      <c r="K177" s="252"/>
      <c r="L177" s="252"/>
      <c r="M177" s="252"/>
      <c r="N177" s="252"/>
      <c r="O177" s="252"/>
      <c r="P177" s="253">
        <f t="shared" si="63"/>
        <v>0</v>
      </c>
      <c r="Q177" s="253">
        <f t="shared" si="49"/>
        <v>0</v>
      </c>
      <c r="R177" s="253">
        <f t="shared" si="50"/>
        <v>0</v>
      </c>
      <c r="S177" s="253">
        <f t="shared" si="51"/>
        <v>0</v>
      </c>
      <c r="T177" s="253">
        <f t="shared" si="52"/>
        <v>0</v>
      </c>
      <c r="U177" s="253">
        <f t="shared" si="53"/>
        <v>0</v>
      </c>
      <c r="V177" s="253">
        <f t="shared" si="54"/>
        <v>0</v>
      </c>
      <c r="W177" s="253">
        <f t="shared" si="55"/>
        <v>0</v>
      </c>
      <c r="X177" s="253">
        <f t="shared" si="56"/>
        <v>0</v>
      </c>
      <c r="Y177" s="253">
        <f t="shared" si="57"/>
        <v>0</v>
      </c>
      <c r="Z177" s="253">
        <f t="shared" si="58"/>
        <v>0</v>
      </c>
      <c r="AA177" s="253">
        <f t="shared" si="59"/>
        <v>0</v>
      </c>
      <c r="AB177" s="253">
        <f t="shared" si="60"/>
        <v>0</v>
      </c>
      <c r="AC177" s="253">
        <f t="shared" si="61"/>
        <v>0</v>
      </c>
      <c r="AD177" s="253">
        <f t="shared" si="62"/>
        <v>0</v>
      </c>
      <c r="AE177" s="395"/>
      <c r="AH177" s="395"/>
      <c r="AI177" s="395"/>
      <c r="AJ177" s="395"/>
      <c r="AK177" s="395"/>
      <c r="AL177" s="395"/>
      <c r="AM177" s="395"/>
      <c r="AN177" s="395"/>
      <c r="AO177" s="395"/>
    </row>
    <row r="178" spans="1:41" x14ac:dyDescent="0.2">
      <c r="A178" s="253" t="s">
        <v>790</v>
      </c>
      <c r="B178" s="251"/>
      <c r="C178" s="252" t="s">
        <v>641</v>
      </c>
      <c r="D178" s="252" t="s">
        <v>164</v>
      </c>
      <c r="E178" s="252" t="s">
        <v>164</v>
      </c>
      <c r="F178" s="252" t="s">
        <v>164</v>
      </c>
      <c r="G178" s="252" t="s">
        <v>164</v>
      </c>
      <c r="H178" s="252" t="s">
        <v>164</v>
      </c>
      <c r="I178" s="252" t="s">
        <v>164</v>
      </c>
      <c r="J178" s="252" t="s">
        <v>164</v>
      </c>
      <c r="K178" s="252"/>
      <c r="L178" s="252"/>
      <c r="M178" s="252"/>
      <c r="N178" s="252"/>
      <c r="O178" s="252"/>
      <c r="P178" s="253">
        <f t="shared" si="63"/>
        <v>0</v>
      </c>
      <c r="Q178" s="253">
        <f t="shared" si="49"/>
        <v>0</v>
      </c>
      <c r="R178" s="253">
        <f t="shared" si="50"/>
        <v>0</v>
      </c>
      <c r="S178" s="253">
        <f t="shared" si="51"/>
        <v>0</v>
      </c>
      <c r="T178" s="253">
        <f t="shared" si="52"/>
        <v>0</v>
      </c>
      <c r="U178" s="253">
        <f t="shared" si="53"/>
        <v>0</v>
      </c>
      <c r="V178" s="253">
        <f t="shared" si="54"/>
        <v>0</v>
      </c>
      <c r="W178" s="253">
        <f t="shared" si="55"/>
        <v>0</v>
      </c>
      <c r="X178" s="253">
        <f t="shared" si="56"/>
        <v>0</v>
      </c>
      <c r="Y178" s="253">
        <f t="shared" si="57"/>
        <v>0</v>
      </c>
      <c r="Z178" s="253">
        <f t="shared" si="58"/>
        <v>0</v>
      </c>
      <c r="AA178" s="253">
        <f t="shared" si="59"/>
        <v>0</v>
      </c>
      <c r="AB178" s="253">
        <f t="shared" si="60"/>
        <v>0</v>
      </c>
      <c r="AC178" s="253">
        <f t="shared" si="61"/>
        <v>0</v>
      </c>
      <c r="AD178" s="253">
        <f t="shared" si="62"/>
        <v>0</v>
      </c>
      <c r="AE178" s="395"/>
      <c r="AH178" s="395"/>
      <c r="AI178" s="395"/>
      <c r="AJ178" s="395"/>
      <c r="AK178" s="395"/>
      <c r="AL178" s="395"/>
      <c r="AM178" s="395"/>
      <c r="AN178" s="395"/>
      <c r="AO178" s="395"/>
    </row>
    <row r="179" spans="1:41" x14ac:dyDescent="0.2">
      <c r="A179" s="253" t="s">
        <v>791</v>
      </c>
      <c r="B179" s="251"/>
      <c r="C179" s="252" t="s">
        <v>641</v>
      </c>
      <c r="D179" s="252" t="s">
        <v>164</v>
      </c>
      <c r="E179" s="252" t="s">
        <v>164</v>
      </c>
      <c r="F179" s="252" t="s">
        <v>641</v>
      </c>
      <c r="G179" s="252" t="s">
        <v>164</v>
      </c>
      <c r="H179" s="252" t="s">
        <v>164</v>
      </c>
      <c r="I179" s="252" t="s">
        <v>641</v>
      </c>
      <c r="J179" s="252" t="s">
        <v>164</v>
      </c>
      <c r="K179" s="252"/>
      <c r="L179" s="252"/>
      <c r="M179" s="252"/>
      <c r="N179" s="252"/>
      <c r="O179" s="252"/>
      <c r="P179" s="253">
        <f t="shared" si="63"/>
        <v>0</v>
      </c>
      <c r="Q179" s="253">
        <f t="shared" si="49"/>
        <v>0</v>
      </c>
      <c r="R179" s="253">
        <f t="shared" si="50"/>
        <v>0</v>
      </c>
      <c r="S179" s="253">
        <f t="shared" si="51"/>
        <v>0</v>
      </c>
      <c r="T179" s="253">
        <f t="shared" si="52"/>
        <v>0</v>
      </c>
      <c r="U179" s="253">
        <f t="shared" si="53"/>
        <v>0</v>
      </c>
      <c r="V179" s="253">
        <f t="shared" si="54"/>
        <v>0</v>
      </c>
      <c r="W179" s="253">
        <f t="shared" si="55"/>
        <v>0</v>
      </c>
      <c r="X179" s="253">
        <f t="shared" si="56"/>
        <v>0</v>
      </c>
      <c r="Y179" s="253">
        <f t="shared" si="57"/>
        <v>0</v>
      </c>
      <c r="Z179" s="253">
        <f t="shared" si="58"/>
        <v>0</v>
      </c>
      <c r="AA179" s="253">
        <f t="shared" si="59"/>
        <v>0</v>
      </c>
      <c r="AB179" s="253">
        <f t="shared" si="60"/>
        <v>0</v>
      </c>
      <c r="AC179" s="253">
        <f t="shared" si="61"/>
        <v>0</v>
      </c>
      <c r="AD179" s="253">
        <f t="shared" si="62"/>
        <v>0</v>
      </c>
      <c r="AE179" s="395"/>
      <c r="AH179" s="395"/>
      <c r="AI179" s="395"/>
      <c r="AJ179" s="395"/>
      <c r="AK179" s="395"/>
      <c r="AL179" s="395"/>
      <c r="AM179" s="395"/>
      <c r="AN179" s="395"/>
      <c r="AO179" s="395"/>
    </row>
    <row r="180" spans="1:41" hidden="1" x14ac:dyDescent="0.2">
      <c r="A180" s="253" t="s">
        <v>792</v>
      </c>
      <c r="B180" s="251"/>
      <c r="C180" s="252" t="s">
        <v>164</v>
      </c>
      <c r="D180" s="252" t="s">
        <v>164</v>
      </c>
      <c r="E180" s="252" t="s">
        <v>164</v>
      </c>
      <c r="F180" s="252" t="s">
        <v>164</v>
      </c>
      <c r="G180" s="252" t="s">
        <v>164</v>
      </c>
      <c r="H180" s="252" t="s">
        <v>164</v>
      </c>
      <c r="I180" s="252" t="s">
        <v>164</v>
      </c>
      <c r="J180" s="252" t="s">
        <v>164</v>
      </c>
      <c r="K180" s="252"/>
      <c r="L180" s="252"/>
      <c r="M180" s="252"/>
      <c r="N180" s="252"/>
      <c r="O180" s="252"/>
      <c r="P180" s="253">
        <f t="shared" si="63"/>
        <v>0</v>
      </c>
      <c r="Q180" s="253">
        <f t="shared" si="49"/>
        <v>0</v>
      </c>
      <c r="R180" s="253">
        <f t="shared" si="50"/>
        <v>0</v>
      </c>
      <c r="S180" s="253">
        <f t="shared" si="51"/>
        <v>0</v>
      </c>
      <c r="T180" s="253">
        <f t="shared" si="52"/>
        <v>0</v>
      </c>
      <c r="U180" s="253">
        <f t="shared" si="53"/>
        <v>0</v>
      </c>
      <c r="V180" s="253">
        <f t="shared" si="54"/>
        <v>0</v>
      </c>
      <c r="W180" s="253">
        <f t="shared" si="55"/>
        <v>0</v>
      </c>
      <c r="X180" s="253">
        <f t="shared" si="56"/>
        <v>0</v>
      </c>
      <c r="Y180" s="253">
        <f t="shared" si="57"/>
        <v>0</v>
      </c>
      <c r="Z180" s="253">
        <f t="shared" si="58"/>
        <v>0</v>
      </c>
      <c r="AA180" s="253">
        <f t="shared" si="59"/>
        <v>0</v>
      </c>
      <c r="AB180" s="253">
        <f t="shared" si="60"/>
        <v>0</v>
      </c>
      <c r="AC180" s="253">
        <f t="shared" si="61"/>
        <v>0</v>
      </c>
      <c r="AD180" s="253">
        <f t="shared" si="62"/>
        <v>0</v>
      </c>
      <c r="AE180" s="395"/>
      <c r="AH180" s="395"/>
      <c r="AI180" s="395"/>
      <c r="AJ180" s="395"/>
      <c r="AK180" s="395"/>
      <c r="AL180" s="395"/>
      <c r="AM180" s="395"/>
      <c r="AN180" s="395"/>
      <c r="AO180" s="395"/>
    </row>
    <row r="181" spans="1:41" x14ac:dyDescent="0.2">
      <c r="A181" s="253" t="s">
        <v>793</v>
      </c>
      <c r="B181" s="251"/>
      <c r="C181" s="252" t="s">
        <v>164</v>
      </c>
      <c r="D181" s="252" t="s">
        <v>164</v>
      </c>
      <c r="E181" s="252" t="s">
        <v>164</v>
      </c>
      <c r="F181" s="252" t="s">
        <v>641</v>
      </c>
      <c r="G181" s="252" t="s">
        <v>164</v>
      </c>
      <c r="H181" s="252" t="s">
        <v>164</v>
      </c>
      <c r="I181" s="252" t="s">
        <v>164</v>
      </c>
      <c r="J181" s="252" t="s">
        <v>164</v>
      </c>
      <c r="K181" s="252"/>
      <c r="L181" s="252"/>
      <c r="M181" s="252"/>
      <c r="N181" s="252"/>
      <c r="O181" s="252"/>
      <c r="P181" s="253">
        <f t="shared" si="63"/>
        <v>0</v>
      </c>
      <c r="Q181" s="253">
        <f t="shared" si="49"/>
        <v>0</v>
      </c>
      <c r="R181" s="253">
        <f t="shared" si="50"/>
        <v>0</v>
      </c>
      <c r="S181" s="253">
        <f t="shared" si="51"/>
        <v>0</v>
      </c>
      <c r="T181" s="253">
        <f t="shared" si="52"/>
        <v>0</v>
      </c>
      <c r="U181" s="253">
        <f t="shared" si="53"/>
        <v>0</v>
      </c>
      <c r="V181" s="253">
        <f t="shared" si="54"/>
        <v>0</v>
      </c>
      <c r="W181" s="253">
        <f t="shared" si="55"/>
        <v>0</v>
      </c>
      <c r="X181" s="253">
        <f t="shared" si="56"/>
        <v>0</v>
      </c>
      <c r="Y181" s="253">
        <f t="shared" si="57"/>
        <v>0</v>
      </c>
      <c r="Z181" s="253">
        <f t="shared" si="58"/>
        <v>0</v>
      </c>
      <c r="AA181" s="253">
        <f t="shared" si="59"/>
        <v>0</v>
      </c>
      <c r="AB181" s="253">
        <f t="shared" si="60"/>
        <v>0</v>
      </c>
      <c r="AC181" s="253">
        <f t="shared" si="61"/>
        <v>0</v>
      </c>
      <c r="AD181" s="253">
        <f t="shared" si="62"/>
        <v>0</v>
      </c>
      <c r="AE181" s="395"/>
      <c r="AH181" s="395"/>
      <c r="AI181" s="395"/>
      <c r="AJ181" s="395"/>
      <c r="AK181" s="395"/>
      <c r="AL181" s="395"/>
      <c r="AM181" s="395"/>
      <c r="AN181" s="395"/>
      <c r="AO181" s="395"/>
    </row>
    <row r="182" spans="1:41" x14ac:dyDescent="0.2">
      <c r="A182" s="253" t="s">
        <v>794</v>
      </c>
      <c r="B182" s="251"/>
      <c r="C182" s="252" t="s">
        <v>641</v>
      </c>
      <c r="D182" s="252" t="s">
        <v>164</v>
      </c>
      <c r="E182" s="252" t="s">
        <v>164</v>
      </c>
      <c r="F182" s="252" t="s">
        <v>641</v>
      </c>
      <c r="G182" s="252" t="s">
        <v>164</v>
      </c>
      <c r="H182" s="252" t="s">
        <v>641</v>
      </c>
      <c r="I182" s="252" t="s">
        <v>641</v>
      </c>
      <c r="J182" s="252" t="s">
        <v>164</v>
      </c>
      <c r="K182" s="252"/>
      <c r="L182" s="252"/>
      <c r="M182" s="252"/>
      <c r="N182" s="252"/>
      <c r="O182" s="252"/>
      <c r="P182" s="253">
        <f t="shared" si="63"/>
        <v>0</v>
      </c>
      <c r="Q182" s="253">
        <f t="shared" si="49"/>
        <v>0</v>
      </c>
      <c r="R182" s="253">
        <f t="shared" si="50"/>
        <v>0</v>
      </c>
      <c r="S182" s="253">
        <f t="shared" si="51"/>
        <v>0</v>
      </c>
      <c r="T182" s="253">
        <f t="shared" si="52"/>
        <v>0</v>
      </c>
      <c r="U182" s="253">
        <f t="shared" si="53"/>
        <v>0</v>
      </c>
      <c r="V182" s="253">
        <f t="shared" si="54"/>
        <v>0</v>
      </c>
      <c r="W182" s="253">
        <f t="shared" si="55"/>
        <v>0</v>
      </c>
      <c r="X182" s="253">
        <f t="shared" si="56"/>
        <v>0</v>
      </c>
      <c r="Y182" s="253">
        <f t="shared" si="57"/>
        <v>0</v>
      </c>
      <c r="Z182" s="253">
        <f t="shared" si="58"/>
        <v>0</v>
      </c>
      <c r="AA182" s="253">
        <f t="shared" si="59"/>
        <v>0</v>
      </c>
      <c r="AB182" s="253">
        <f t="shared" si="60"/>
        <v>0</v>
      </c>
      <c r="AC182" s="253">
        <f t="shared" si="61"/>
        <v>0</v>
      </c>
      <c r="AD182" s="253">
        <f t="shared" si="62"/>
        <v>0</v>
      </c>
      <c r="AE182" s="395"/>
      <c r="AH182" s="395"/>
      <c r="AI182" s="395"/>
      <c r="AJ182" s="395"/>
      <c r="AK182" s="395"/>
      <c r="AL182" s="395"/>
      <c r="AM182" s="395"/>
      <c r="AN182" s="395"/>
      <c r="AO182" s="395"/>
    </row>
    <row r="183" spans="1:41" x14ac:dyDescent="0.2">
      <c r="A183" s="253" t="s">
        <v>795</v>
      </c>
      <c r="B183" s="251"/>
      <c r="C183" s="252" t="s">
        <v>164</v>
      </c>
      <c r="D183" s="252" t="s">
        <v>164</v>
      </c>
      <c r="E183" s="252" t="s">
        <v>164</v>
      </c>
      <c r="F183" s="252" t="s">
        <v>641</v>
      </c>
      <c r="G183" s="252" t="s">
        <v>164</v>
      </c>
      <c r="H183" s="252" t="s">
        <v>164</v>
      </c>
      <c r="I183" s="252" t="s">
        <v>164</v>
      </c>
      <c r="J183" s="252" t="s">
        <v>164</v>
      </c>
      <c r="K183" s="252"/>
      <c r="L183" s="252"/>
      <c r="M183" s="252"/>
      <c r="N183" s="252"/>
      <c r="O183" s="252"/>
      <c r="P183" s="253">
        <f t="shared" si="63"/>
        <v>0</v>
      </c>
      <c r="Q183" s="253">
        <f t="shared" si="49"/>
        <v>0</v>
      </c>
      <c r="R183" s="253">
        <f t="shared" si="50"/>
        <v>0</v>
      </c>
      <c r="S183" s="253">
        <f t="shared" si="51"/>
        <v>0</v>
      </c>
      <c r="T183" s="253">
        <f t="shared" si="52"/>
        <v>0</v>
      </c>
      <c r="U183" s="253">
        <f t="shared" si="53"/>
        <v>0</v>
      </c>
      <c r="V183" s="253">
        <f t="shared" si="54"/>
        <v>0</v>
      </c>
      <c r="W183" s="253">
        <f t="shared" si="55"/>
        <v>0</v>
      </c>
      <c r="X183" s="253">
        <f t="shared" si="56"/>
        <v>0</v>
      </c>
      <c r="Y183" s="253">
        <f t="shared" si="57"/>
        <v>0</v>
      </c>
      <c r="Z183" s="253">
        <f t="shared" si="58"/>
        <v>0</v>
      </c>
      <c r="AA183" s="253">
        <f t="shared" si="59"/>
        <v>0</v>
      </c>
      <c r="AB183" s="253">
        <f t="shared" si="60"/>
        <v>0</v>
      </c>
      <c r="AC183" s="253">
        <f t="shared" si="61"/>
        <v>0</v>
      </c>
      <c r="AD183" s="253">
        <f t="shared" si="62"/>
        <v>0</v>
      </c>
      <c r="AE183" s="395"/>
      <c r="AH183" s="395"/>
      <c r="AI183" s="395"/>
      <c r="AJ183" s="395"/>
      <c r="AK183" s="395"/>
      <c r="AL183" s="395"/>
      <c r="AM183" s="395"/>
      <c r="AN183" s="395"/>
      <c r="AO183" s="395"/>
    </row>
    <row r="184" spans="1:41" x14ac:dyDescent="0.2">
      <c r="A184" s="253" t="s">
        <v>796</v>
      </c>
      <c r="B184" s="251"/>
      <c r="C184" s="252" t="s">
        <v>641</v>
      </c>
      <c r="D184" s="252" t="s">
        <v>164</v>
      </c>
      <c r="E184" s="252" t="s">
        <v>164</v>
      </c>
      <c r="F184" s="252" t="s">
        <v>641</v>
      </c>
      <c r="G184" s="252" t="s">
        <v>164</v>
      </c>
      <c r="H184" s="252" t="s">
        <v>641</v>
      </c>
      <c r="I184" s="252" t="s">
        <v>164</v>
      </c>
      <c r="J184" s="252" t="s">
        <v>164</v>
      </c>
      <c r="K184" s="252"/>
      <c r="L184" s="252"/>
      <c r="M184" s="252"/>
      <c r="N184" s="252"/>
      <c r="O184" s="252"/>
      <c r="P184" s="253">
        <f t="shared" si="63"/>
        <v>0</v>
      </c>
      <c r="Q184" s="253">
        <f t="shared" si="49"/>
        <v>0</v>
      </c>
      <c r="R184" s="253">
        <f t="shared" si="50"/>
        <v>0</v>
      </c>
      <c r="S184" s="253">
        <f t="shared" si="51"/>
        <v>0</v>
      </c>
      <c r="T184" s="253">
        <f t="shared" si="52"/>
        <v>0</v>
      </c>
      <c r="U184" s="253">
        <f t="shared" si="53"/>
        <v>0</v>
      </c>
      <c r="V184" s="253">
        <f t="shared" si="54"/>
        <v>0</v>
      </c>
      <c r="W184" s="253">
        <f t="shared" si="55"/>
        <v>0</v>
      </c>
      <c r="X184" s="253">
        <f t="shared" si="56"/>
        <v>0</v>
      </c>
      <c r="Y184" s="253">
        <f t="shared" si="57"/>
        <v>0</v>
      </c>
      <c r="Z184" s="253">
        <f t="shared" si="58"/>
        <v>0</v>
      </c>
      <c r="AA184" s="253">
        <f t="shared" si="59"/>
        <v>0</v>
      </c>
      <c r="AB184" s="253">
        <f t="shared" si="60"/>
        <v>0</v>
      </c>
      <c r="AC184" s="253">
        <f t="shared" si="61"/>
        <v>0</v>
      </c>
      <c r="AD184" s="253">
        <f t="shared" si="62"/>
        <v>0</v>
      </c>
      <c r="AE184" s="395"/>
      <c r="AH184" s="395"/>
      <c r="AI184" s="395"/>
      <c r="AJ184" s="395"/>
      <c r="AK184" s="395"/>
      <c r="AL184" s="395"/>
      <c r="AM184" s="395"/>
      <c r="AN184" s="395"/>
      <c r="AO184" s="395"/>
    </row>
    <row r="185" spans="1:41" x14ac:dyDescent="0.2">
      <c r="A185" s="253" t="s">
        <v>797</v>
      </c>
      <c r="B185" s="251"/>
      <c r="C185" s="252" t="s">
        <v>641</v>
      </c>
      <c r="D185" s="252" t="s">
        <v>641</v>
      </c>
      <c r="E185" s="252" t="s">
        <v>164</v>
      </c>
      <c r="F185" s="252" t="s">
        <v>641</v>
      </c>
      <c r="G185" s="252" t="s">
        <v>164</v>
      </c>
      <c r="H185" s="252" t="s">
        <v>641</v>
      </c>
      <c r="I185" s="252" t="s">
        <v>164</v>
      </c>
      <c r="J185" s="252" t="s">
        <v>164</v>
      </c>
      <c r="K185" s="252"/>
      <c r="L185" s="252"/>
      <c r="M185" s="252"/>
      <c r="N185" s="252"/>
      <c r="O185" s="252"/>
      <c r="P185" s="253">
        <f t="shared" si="63"/>
        <v>0</v>
      </c>
      <c r="Q185" s="253">
        <f t="shared" si="49"/>
        <v>0</v>
      </c>
      <c r="R185" s="253">
        <f t="shared" si="50"/>
        <v>0</v>
      </c>
      <c r="S185" s="253">
        <f t="shared" si="51"/>
        <v>0</v>
      </c>
      <c r="T185" s="253">
        <f t="shared" si="52"/>
        <v>0</v>
      </c>
      <c r="U185" s="253">
        <f t="shared" si="53"/>
        <v>0</v>
      </c>
      <c r="V185" s="253">
        <f t="shared" si="54"/>
        <v>0</v>
      </c>
      <c r="W185" s="253">
        <f t="shared" si="55"/>
        <v>0</v>
      </c>
      <c r="X185" s="253">
        <f t="shared" si="56"/>
        <v>0</v>
      </c>
      <c r="Y185" s="253">
        <f t="shared" si="57"/>
        <v>0</v>
      </c>
      <c r="Z185" s="253">
        <f t="shared" si="58"/>
        <v>0</v>
      </c>
      <c r="AA185" s="253">
        <f t="shared" si="59"/>
        <v>0</v>
      </c>
      <c r="AB185" s="253">
        <f t="shared" si="60"/>
        <v>0</v>
      </c>
      <c r="AC185" s="253">
        <f t="shared" si="61"/>
        <v>0</v>
      </c>
      <c r="AD185" s="253">
        <f t="shared" si="62"/>
        <v>0</v>
      </c>
      <c r="AE185" s="395"/>
      <c r="AH185" s="395"/>
      <c r="AI185" s="395"/>
      <c r="AJ185" s="395"/>
      <c r="AK185" s="395"/>
      <c r="AL185" s="395"/>
      <c r="AM185" s="395"/>
      <c r="AN185" s="395"/>
      <c r="AO185" s="395"/>
    </row>
    <row r="186" spans="1:41" hidden="1" x14ac:dyDescent="0.2">
      <c r="A186" s="253" t="s">
        <v>798</v>
      </c>
      <c r="B186" s="251"/>
      <c r="C186" s="252" t="s">
        <v>164</v>
      </c>
      <c r="D186" s="252" t="s">
        <v>164</v>
      </c>
      <c r="E186" s="252" t="s">
        <v>164</v>
      </c>
      <c r="F186" s="252" t="s">
        <v>164</v>
      </c>
      <c r="G186" s="252" t="s">
        <v>164</v>
      </c>
      <c r="H186" s="252" t="s">
        <v>164</v>
      </c>
      <c r="I186" s="252" t="s">
        <v>164</v>
      </c>
      <c r="J186" s="252" t="s">
        <v>164</v>
      </c>
      <c r="K186" s="252"/>
      <c r="L186" s="252"/>
      <c r="M186" s="252"/>
      <c r="N186" s="252"/>
      <c r="O186" s="252"/>
      <c r="P186" s="253">
        <f t="shared" si="63"/>
        <v>0</v>
      </c>
      <c r="Q186" s="253">
        <f t="shared" si="49"/>
        <v>0</v>
      </c>
      <c r="R186" s="253">
        <f t="shared" si="50"/>
        <v>0</v>
      </c>
      <c r="S186" s="253">
        <f t="shared" si="51"/>
        <v>0</v>
      </c>
      <c r="T186" s="253">
        <f t="shared" si="52"/>
        <v>0</v>
      </c>
      <c r="U186" s="253">
        <f t="shared" si="53"/>
        <v>0</v>
      </c>
      <c r="V186" s="253">
        <f t="shared" si="54"/>
        <v>0</v>
      </c>
      <c r="W186" s="253">
        <f t="shared" si="55"/>
        <v>0</v>
      </c>
      <c r="X186" s="253">
        <f t="shared" si="56"/>
        <v>0</v>
      </c>
      <c r="Y186" s="253">
        <f t="shared" si="57"/>
        <v>0</v>
      </c>
      <c r="Z186" s="253">
        <f t="shared" si="58"/>
        <v>0</v>
      </c>
      <c r="AA186" s="253">
        <f t="shared" si="59"/>
        <v>0</v>
      </c>
      <c r="AB186" s="253">
        <f t="shared" si="60"/>
        <v>0</v>
      </c>
      <c r="AC186" s="253">
        <f t="shared" si="61"/>
        <v>0</v>
      </c>
      <c r="AD186" s="253">
        <f t="shared" si="62"/>
        <v>0</v>
      </c>
      <c r="AE186" s="395"/>
      <c r="AH186" s="395"/>
      <c r="AI186" s="395"/>
      <c r="AJ186" s="395"/>
      <c r="AK186" s="395"/>
      <c r="AL186" s="395"/>
      <c r="AM186" s="395"/>
      <c r="AN186" s="395"/>
      <c r="AO186" s="395"/>
    </row>
    <row r="187" spans="1:41" x14ac:dyDescent="0.2">
      <c r="A187" s="253" t="s">
        <v>844</v>
      </c>
      <c r="B187" s="251"/>
      <c r="C187" s="252" t="s">
        <v>641</v>
      </c>
      <c r="D187" s="252" t="s">
        <v>164</v>
      </c>
      <c r="E187" s="252" t="s">
        <v>164</v>
      </c>
      <c r="F187" s="252" t="s">
        <v>164</v>
      </c>
      <c r="G187" s="252" t="s">
        <v>164</v>
      </c>
      <c r="H187" s="252" t="s">
        <v>164</v>
      </c>
      <c r="I187" s="252" t="s">
        <v>164</v>
      </c>
      <c r="J187" s="252" t="s">
        <v>164</v>
      </c>
      <c r="K187" s="252"/>
      <c r="L187" s="252"/>
      <c r="M187" s="252"/>
      <c r="N187" s="252"/>
      <c r="O187" s="252"/>
      <c r="P187" s="253">
        <f t="shared" si="63"/>
        <v>0</v>
      </c>
      <c r="Q187" s="253">
        <f t="shared" si="49"/>
        <v>0</v>
      </c>
      <c r="R187" s="253">
        <f t="shared" si="50"/>
        <v>0</v>
      </c>
      <c r="S187" s="253">
        <f t="shared" si="51"/>
        <v>0</v>
      </c>
      <c r="T187" s="253">
        <f t="shared" si="52"/>
        <v>0</v>
      </c>
      <c r="U187" s="253">
        <f t="shared" si="53"/>
        <v>0</v>
      </c>
      <c r="V187" s="253">
        <f t="shared" si="54"/>
        <v>0</v>
      </c>
      <c r="W187" s="253">
        <f t="shared" si="55"/>
        <v>0</v>
      </c>
      <c r="X187" s="253">
        <f t="shared" si="56"/>
        <v>0</v>
      </c>
      <c r="Y187" s="253">
        <f t="shared" si="57"/>
        <v>0</v>
      </c>
      <c r="Z187" s="253">
        <f t="shared" si="58"/>
        <v>0</v>
      </c>
      <c r="AA187" s="253">
        <f t="shared" si="59"/>
        <v>0</v>
      </c>
      <c r="AB187" s="253">
        <f t="shared" si="60"/>
        <v>0</v>
      </c>
      <c r="AC187" s="253">
        <f t="shared" si="61"/>
        <v>0</v>
      </c>
      <c r="AD187" s="253">
        <f t="shared" si="62"/>
        <v>0</v>
      </c>
      <c r="AE187" s="395"/>
      <c r="AH187" s="395"/>
      <c r="AI187" s="395"/>
      <c r="AJ187" s="395"/>
      <c r="AK187" s="395"/>
      <c r="AL187" s="395"/>
      <c r="AM187" s="395"/>
      <c r="AN187" s="395"/>
      <c r="AO187" s="395"/>
    </row>
    <row r="188" spans="1:41" x14ac:dyDescent="0.2">
      <c r="A188" s="253" t="s">
        <v>799</v>
      </c>
      <c r="B188" s="251"/>
      <c r="C188" s="252" t="s">
        <v>641</v>
      </c>
      <c r="D188" s="252" t="s">
        <v>164</v>
      </c>
      <c r="E188" s="252" t="s">
        <v>164</v>
      </c>
      <c r="F188" s="252" t="s">
        <v>641</v>
      </c>
      <c r="G188" s="252" t="s">
        <v>164</v>
      </c>
      <c r="H188" s="252" t="s">
        <v>164</v>
      </c>
      <c r="I188" s="252" t="s">
        <v>164</v>
      </c>
      <c r="J188" s="252" t="s">
        <v>164</v>
      </c>
      <c r="K188" s="252"/>
      <c r="L188" s="252"/>
      <c r="M188" s="252"/>
      <c r="N188" s="252"/>
      <c r="O188" s="252"/>
      <c r="P188" s="253">
        <f t="shared" si="63"/>
        <v>0</v>
      </c>
      <c r="Q188" s="253">
        <f t="shared" si="49"/>
        <v>0</v>
      </c>
      <c r="R188" s="253">
        <f t="shared" si="50"/>
        <v>0</v>
      </c>
      <c r="S188" s="253">
        <f t="shared" si="51"/>
        <v>0</v>
      </c>
      <c r="T188" s="253">
        <f t="shared" si="52"/>
        <v>0</v>
      </c>
      <c r="U188" s="253">
        <f t="shared" si="53"/>
        <v>0</v>
      </c>
      <c r="V188" s="253">
        <f t="shared" si="54"/>
        <v>0</v>
      </c>
      <c r="W188" s="253">
        <f t="shared" si="55"/>
        <v>0</v>
      </c>
      <c r="X188" s="253">
        <f t="shared" si="56"/>
        <v>0</v>
      </c>
      <c r="Y188" s="253">
        <f t="shared" si="57"/>
        <v>0</v>
      </c>
      <c r="Z188" s="253">
        <f t="shared" si="58"/>
        <v>0</v>
      </c>
      <c r="AA188" s="253">
        <f t="shared" si="59"/>
        <v>0</v>
      </c>
      <c r="AB188" s="253">
        <f t="shared" si="60"/>
        <v>0</v>
      </c>
      <c r="AC188" s="253">
        <f t="shared" si="61"/>
        <v>0</v>
      </c>
      <c r="AD188" s="253">
        <f t="shared" si="62"/>
        <v>0</v>
      </c>
      <c r="AE188" s="395"/>
      <c r="AH188" s="395"/>
      <c r="AI188" s="395"/>
      <c r="AJ188" s="395"/>
      <c r="AK188" s="395"/>
      <c r="AL188" s="395"/>
      <c r="AM188" s="395"/>
      <c r="AN188" s="395"/>
      <c r="AO188" s="395"/>
    </row>
    <row r="189" spans="1:41" x14ac:dyDescent="0.2">
      <c r="A189" s="253" t="s">
        <v>800</v>
      </c>
      <c r="B189" s="251"/>
      <c r="C189" s="252" t="s">
        <v>641</v>
      </c>
      <c r="D189" s="252" t="s">
        <v>164</v>
      </c>
      <c r="E189" s="252" t="s">
        <v>164</v>
      </c>
      <c r="F189" s="252" t="s">
        <v>641</v>
      </c>
      <c r="G189" s="252" t="s">
        <v>164</v>
      </c>
      <c r="H189" s="252" t="s">
        <v>164</v>
      </c>
      <c r="I189" s="252" t="s">
        <v>164</v>
      </c>
      <c r="J189" s="252" t="s">
        <v>164</v>
      </c>
      <c r="K189" s="252"/>
      <c r="L189" s="252"/>
      <c r="M189" s="252"/>
      <c r="N189" s="252"/>
      <c r="O189" s="252"/>
      <c r="P189" s="253">
        <f t="shared" si="63"/>
        <v>0</v>
      </c>
      <c r="Q189" s="253">
        <f t="shared" si="49"/>
        <v>0</v>
      </c>
      <c r="R189" s="253">
        <f t="shared" si="50"/>
        <v>0</v>
      </c>
      <c r="S189" s="253">
        <f t="shared" si="51"/>
        <v>0</v>
      </c>
      <c r="T189" s="253">
        <f t="shared" si="52"/>
        <v>0</v>
      </c>
      <c r="U189" s="253">
        <f t="shared" si="53"/>
        <v>0</v>
      </c>
      <c r="V189" s="253">
        <f t="shared" si="54"/>
        <v>0</v>
      </c>
      <c r="W189" s="253">
        <f t="shared" si="55"/>
        <v>0</v>
      </c>
      <c r="X189" s="253">
        <f t="shared" si="56"/>
        <v>0</v>
      </c>
      <c r="Y189" s="253">
        <f t="shared" si="57"/>
        <v>0</v>
      </c>
      <c r="Z189" s="253">
        <f t="shared" si="58"/>
        <v>0</v>
      </c>
      <c r="AA189" s="253">
        <f t="shared" si="59"/>
        <v>0</v>
      </c>
      <c r="AB189" s="253">
        <f t="shared" si="60"/>
        <v>0</v>
      </c>
      <c r="AC189" s="253">
        <f t="shared" si="61"/>
        <v>0</v>
      </c>
      <c r="AD189" s="253">
        <f t="shared" si="62"/>
        <v>0</v>
      </c>
      <c r="AE189" s="395"/>
      <c r="AH189" s="395"/>
      <c r="AI189" s="395"/>
      <c r="AJ189" s="395"/>
      <c r="AK189" s="395"/>
      <c r="AL189" s="395"/>
      <c r="AM189" s="395"/>
      <c r="AN189" s="395"/>
      <c r="AO189" s="395"/>
    </row>
    <row r="190" spans="1:41" x14ac:dyDescent="0.2">
      <c r="A190" s="253" t="s">
        <v>801</v>
      </c>
      <c r="B190" s="251"/>
      <c r="C190" s="252" t="s">
        <v>641</v>
      </c>
      <c r="D190" s="252" t="s">
        <v>641</v>
      </c>
      <c r="E190" s="252" t="s">
        <v>164</v>
      </c>
      <c r="F190" s="252" t="s">
        <v>641</v>
      </c>
      <c r="G190" s="252" t="s">
        <v>164</v>
      </c>
      <c r="H190" s="252" t="s">
        <v>641</v>
      </c>
      <c r="I190" s="252" t="s">
        <v>164</v>
      </c>
      <c r="J190" s="252" t="s">
        <v>164</v>
      </c>
      <c r="K190" s="252"/>
      <c r="L190" s="252"/>
      <c r="M190" s="252"/>
      <c r="N190" s="252"/>
      <c r="O190" s="252"/>
      <c r="P190" s="253">
        <f t="shared" si="63"/>
        <v>0</v>
      </c>
      <c r="Q190" s="253">
        <f t="shared" si="49"/>
        <v>0</v>
      </c>
      <c r="R190" s="253">
        <f t="shared" si="50"/>
        <v>0</v>
      </c>
      <c r="S190" s="253">
        <f t="shared" si="51"/>
        <v>0</v>
      </c>
      <c r="T190" s="253">
        <f t="shared" si="52"/>
        <v>0</v>
      </c>
      <c r="U190" s="253">
        <f t="shared" si="53"/>
        <v>0</v>
      </c>
      <c r="V190" s="253">
        <f t="shared" si="54"/>
        <v>0</v>
      </c>
      <c r="W190" s="253">
        <f t="shared" si="55"/>
        <v>0</v>
      </c>
      <c r="X190" s="253">
        <f t="shared" si="56"/>
        <v>0</v>
      </c>
      <c r="Y190" s="253">
        <f t="shared" si="57"/>
        <v>0</v>
      </c>
      <c r="Z190" s="253">
        <f t="shared" si="58"/>
        <v>0</v>
      </c>
      <c r="AA190" s="253">
        <f t="shared" si="59"/>
        <v>0</v>
      </c>
      <c r="AB190" s="253">
        <f t="shared" si="60"/>
        <v>0</v>
      </c>
      <c r="AC190" s="253">
        <f t="shared" si="61"/>
        <v>0</v>
      </c>
      <c r="AD190" s="253">
        <f t="shared" si="62"/>
        <v>0</v>
      </c>
      <c r="AE190" s="395"/>
      <c r="AH190" s="395"/>
      <c r="AI190" s="395"/>
      <c r="AJ190" s="395"/>
      <c r="AK190" s="395"/>
      <c r="AL190" s="395"/>
      <c r="AM190" s="395"/>
      <c r="AN190" s="395"/>
      <c r="AO190" s="395"/>
    </row>
    <row r="191" spans="1:41" x14ac:dyDescent="0.2">
      <c r="A191" s="253" t="s">
        <v>802</v>
      </c>
      <c r="B191" s="251"/>
      <c r="C191" s="252" t="s">
        <v>641</v>
      </c>
      <c r="D191" s="252" t="s">
        <v>164</v>
      </c>
      <c r="E191" s="252" t="s">
        <v>164</v>
      </c>
      <c r="F191" s="252" t="s">
        <v>164</v>
      </c>
      <c r="G191" s="252" t="s">
        <v>164</v>
      </c>
      <c r="H191" s="252" t="s">
        <v>164</v>
      </c>
      <c r="I191" s="252" t="s">
        <v>164</v>
      </c>
      <c r="J191" s="252" t="s">
        <v>164</v>
      </c>
      <c r="K191" s="252"/>
      <c r="L191" s="252"/>
      <c r="M191" s="252"/>
      <c r="N191" s="252"/>
      <c r="O191" s="252"/>
      <c r="P191" s="253">
        <f t="shared" si="63"/>
        <v>0</v>
      </c>
      <c r="Q191" s="253">
        <f t="shared" si="49"/>
        <v>0</v>
      </c>
      <c r="R191" s="253">
        <f t="shared" si="50"/>
        <v>0</v>
      </c>
      <c r="S191" s="253">
        <f t="shared" si="51"/>
        <v>0</v>
      </c>
      <c r="T191" s="253">
        <f t="shared" si="52"/>
        <v>0</v>
      </c>
      <c r="U191" s="253">
        <f t="shared" si="53"/>
        <v>0</v>
      </c>
      <c r="V191" s="253">
        <f t="shared" si="54"/>
        <v>0</v>
      </c>
      <c r="W191" s="253">
        <f t="shared" si="55"/>
        <v>0</v>
      </c>
      <c r="X191" s="253">
        <f t="shared" si="56"/>
        <v>0</v>
      </c>
      <c r="Y191" s="253">
        <f t="shared" si="57"/>
        <v>0</v>
      </c>
      <c r="Z191" s="253">
        <f t="shared" si="58"/>
        <v>0</v>
      </c>
      <c r="AA191" s="253">
        <f t="shared" si="59"/>
        <v>0</v>
      </c>
      <c r="AB191" s="253">
        <f t="shared" si="60"/>
        <v>0</v>
      </c>
      <c r="AC191" s="253">
        <f t="shared" si="61"/>
        <v>0</v>
      </c>
      <c r="AD191" s="253">
        <f t="shared" si="62"/>
        <v>0</v>
      </c>
      <c r="AE191" s="395"/>
      <c r="AH191" s="395"/>
      <c r="AI191" s="395"/>
      <c r="AJ191" s="395"/>
      <c r="AK191" s="395"/>
      <c r="AL191" s="395"/>
      <c r="AM191" s="395"/>
      <c r="AN191" s="395"/>
      <c r="AO191" s="395"/>
    </row>
    <row r="192" spans="1:41" hidden="1" x14ac:dyDescent="0.2">
      <c r="A192" s="253" t="s">
        <v>845</v>
      </c>
      <c r="B192" s="251"/>
      <c r="C192" s="252" t="s">
        <v>164</v>
      </c>
      <c r="D192" s="252" t="s">
        <v>164</v>
      </c>
      <c r="E192" s="252" t="s">
        <v>164</v>
      </c>
      <c r="F192" s="252" t="s">
        <v>164</v>
      </c>
      <c r="G192" s="252" t="s">
        <v>164</v>
      </c>
      <c r="H192" s="252" t="s">
        <v>164</v>
      </c>
      <c r="I192" s="252" t="s">
        <v>164</v>
      </c>
      <c r="J192" s="252" t="s">
        <v>164</v>
      </c>
      <c r="K192" s="252"/>
      <c r="L192" s="252"/>
      <c r="M192" s="252"/>
      <c r="N192" s="252"/>
      <c r="O192" s="252"/>
      <c r="P192" s="253">
        <f t="shared" si="63"/>
        <v>0</v>
      </c>
      <c r="Q192" s="253">
        <f t="shared" si="49"/>
        <v>0</v>
      </c>
      <c r="R192" s="253">
        <f t="shared" si="50"/>
        <v>0</v>
      </c>
      <c r="S192" s="253">
        <f t="shared" si="51"/>
        <v>0</v>
      </c>
      <c r="T192" s="253">
        <f t="shared" si="52"/>
        <v>0</v>
      </c>
      <c r="U192" s="253">
        <f t="shared" si="53"/>
        <v>0</v>
      </c>
      <c r="V192" s="253">
        <f t="shared" si="54"/>
        <v>0</v>
      </c>
      <c r="W192" s="253">
        <f t="shared" si="55"/>
        <v>0</v>
      </c>
      <c r="X192" s="253">
        <f t="shared" si="56"/>
        <v>0</v>
      </c>
      <c r="Y192" s="253">
        <f t="shared" si="57"/>
        <v>0</v>
      </c>
      <c r="Z192" s="253">
        <f t="shared" si="58"/>
        <v>0</v>
      </c>
      <c r="AA192" s="253">
        <f t="shared" si="59"/>
        <v>0</v>
      </c>
      <c r="AB192" s="253">
        <f t="shared" si="60"/>
        <v>0</v>
      </c>
      <c r="AC192" s="253">
        <f t="shared" si="61"/>
        <v>0</v>
      </c>
      <c r="AD192" s="253">
        <f t="shared" si="62"/>
        <v>0</v>
      </c>
      <c r="AE192" s="395"/>
      <c r="AH192" s="395"/>
      <c r="AI192" s="395"/>
      <c r="AJ192" s="395"/>
      <c r="AK192" s="395"/>
      <c r="AL192" s="395"/>
      <c r="AM192" s="395"/>
      <c r="AN192" s="395"/>
      <c r="AO192" s="395"/>
    </row>
    <row r="193" spans="1:41" x14ac:dyDescent="0.2">
      <c r="A193" s="253" t="s">
        <v>803</v>
      </c>
      <c r="B193" s="251"/>
      <c r="C193" s="252" t="s">
        <v>641</v>
      </c>
      <c r="D193" s="252" t="s">
        <v>164</v>
      </c>
      <c r="E193" s="252" t="s">
        <v>164</v>
      </c>
      <c r="F193" s="252" t="s">
        <v>641</v>
      </c>
      <c r="G193" s="252" t="s">
        <v>164</v>
      </c>
      <c r="H193" s="252" t="s">
        <v>164</v>
      </c>
      <c r="I193" s="252" t="s">
        <v>164</v>
      </c>
      <c r="J193" s="252" t="s">
        <v>164</v>
      </c>
      <c r="K193" s="252"/>
      <c r="L193" s="252"/>
      <c r="M193" s="252"/>
      <c r="N193" s="252"/>
      <c r="O193" s="252"/>
      <c r="P193" s="253">
        <f t="shared" si="63"/>
        <v>0</v>
      </c>
      <c r="Q193" s="253">
        <f t="shared" si="49"/>
        <v>0</v>
      </c>
      <c r="R193" s="253">
        <f t="shared" si="50"/>
        <v>0</v>
      </c>
      <c r="S193" s="253">
        <f t="shared" si="51"/>
        <v>0</v>
      </c>
      <c r="T193" s="253">
        <f t="shared" si="52"/>
        <v>0</v>
      </c>
      <c r="U193" s="253">
        <f t="shared" si="53"/>
        <v>0</v>
      </c>
      <c r="V193" s="253">
        <f t="shared" si="54"/>
        <v>0</v>
      </c>
      <c r="W193" s="253">
        <f t="shared" si="55"/>
        <v>0</v>
      </c>
      <c r="X193" s="253">
        <f t="shared" si="56"/>
        <v>0</v>
      </c>
      <c r="Y193" s="253">
        <f t="shared" si="57"/>
        <v>0</v>
      </c>
      <c r="Z193" s="253">
        <f t="shared" si="58"/>
        <v>0</v>
      </c>
      <c r="AA193" s="253">
        <f t="shared" si="59"/>
        <v>0</v>
      </c>
      <c r="AB193" s="253">
        <f t="shared" si="60"/>
        <v>0</v>
      </c>
      <c r="AC193" s="253">
        <f t="shared" si="61"/>
        <v>0</v>
      </c>
      <c r="AD193" s="253">
        <f t="shared" si="62"/>
        <v>0</v>
      </c>
      <c r="AE193" s="395"/>
      <c r="AH193" s="395"/>
      <c r="AI193" s="395"/>
      <c r="AJ193" s="395"/>
      <c r="AK193" s="395"/>
      <c r="AL193" s="395"/>
      <c r="AM193" s="395"/>
      <c r="AN193" s="395"/>
      <c r="AO193" s="395"/>
    </row>
    <row r="194" spans="1:41" x14ac:dyDescent="0.2">
      <c r="A194" s="253" t="s">
        <v>804</v>
      </c>
      <c r="B194" s="251"/>
      <c r="C194" s="252" t="s">
        <v>164</v>
      </c>
      <c r="D194" s="252" t="s">
        <v>164</v>
      </c>
      <c r="E194" s="252" t="s">
        <v>164</v>
      </c>
      <c r="F194" s="252" t="s">
        <v>164</v>
      </c>
      <c r="G194" s="252" t="s">
        <v>164</v>
      </c>
      <c r="H194" s="252" t="s">
        <v>641</v>
      </c>
      <c r="I194" s="252" t="s">
        <v>164</v>
      </c>
      <c r="J194" s="252" t="s">
        <v>164</v>
      </c>
      <c r="K194" s="252"/>
      <c r="L194" s="252"/>
      <c r="M194" s="252"/>
      <c r="N194" s="252"/>
      <c r="O194" s="252"/>
      <c r="P194" s="253">
        <f t="shared" si="63"/>
        <v>0</v>
      </c>
      <c r="Q194" s="253">
        <f t="shared" si="49"/>
        <v>0</v>
      </c>
      <c r="R194" s="253">
        <f t="shared" si="50"/>
        <v>0</v>
      </c>
      <c r="S194" s="253">
        <f t="shared" si="51"/>
        <v>0</v>
      </c>
      <c r="T194" s="253">
        <f t="shared" si="52"/>
        <v>0</v>
      </c>
      <c r="U194" s="253">
        <f t="shared" si="53"/>
        <v>0</v>
      </c>
      <c r="V194" s="253">
        <f t="shared" si="54"/>
        <v>0</v>
      </c>
      <c r="W194" s="253">
        <f t="shared" si="55"/>
        <v>0</v>
      </c>
      <c r="X194" s="253">
        <f t="shared" si="56"/>
        <v>0</v>
      </c>
      <c r="Y194" s="253">
        <f t="shared" si="57"/>
        <v>0</v>
      </c>
      <c r="Z194" s="253">
        <f t="shared" si="58"/>
        <v>0</v>
      </c>
      <c r="AA194" s="253">
        <f t="shared" si="59"/>
        <v>0</v>
      </c>
      <c r="AB194" s="253">
        <f t="shared" si="60"/>
        <v>0</v>
      </c>
      <c r="AC194" s="253">
        <f t="shared" si="61"/>
        <v>0</v>
      </c>
      <c r="AD194" s="253">
        <f t="shared" si="62"/>
        <v>0</v>
      </c>
      <c r="AE194" s="395"/>
      <c r="AH194" s="395"/>
      <c r="AI194" s="395"/>
      <c r="AJ194" s="395"/>
      <c r="AK194" s="395"/>
      <c r="AL194" s="395"/>
      <c r="AM194" s="395"/>
      <c r="AN194" s="395"/>
      <c r="AO194" s="395"/>
    </row>
    <row r="195" spans="1:41" x14ac:dyDescent="0.2">
      <c r="A195" s="253" t="s">
        <v>805</v>
      </c>
      <c r="B195" s="251"/>
      <c r="C195" s="252" t="s">
        <v>641</v>
      </c>
      <c r="D195" s="252" t="s">
        <v>164</v>
      </c>
      <c r="E195" s="252" t="s">
        <v>164</v>
      </c>
      <c r="F195" s="252" t="s">
        <v>641</v>
      </c>
      <c r="G195" s="252" t="s">
        <v>164</v>
      </c>
      <c r="H195" s="252" t="s">
        <v>641</v>
      </c>
      <c r="I195" s="252" t="s">
        <v>164</v>
      </c>
      <c r="J195" s="252" t="s">
        <v>164</v>
      </c>
      <c r="K195" s="252"/>
      <c r="L195" s="252"/>
      <c r="M195" s="252"/>
      <c r="N195" s="252"/>
      <c r="O195" s="252"/>
      <c r="P195" s="253">
        <f t="shared" si="63"/>
        <v>0</v>
      </c>
      <c r="Q195" s="253">
        <f t="shared" si="49"/>
        <v>0</v>
      </c>
      <c r="R195" s="253">
        <f t="shared" si="50"/>
        <v>0</v>
      </c>
      <c r="S195" s="253">
        <f t="shared" si="51"/>
        <v>0</v>
      </c>
      <c r="T195" s="253">
        <f t="shared" si="52"/>
        <v>0</v>
      </c>
      <c r="U195" s="253">
        <f t="shared" si="53"/>
        <v>0</v>
      </c>
      <c r="V195" s="253">
        <f t="shared" si="54"/>
        <v>0</v>
      </c>
      <c r="W195" s="253">
        <f t="shared" si="55"/>
        <v>0</v>
      </c>
      <c r="X195" s="253">
        <f t="shared" si="56"/>
        <v>0</v>
      </c>
      <c r="Y195" s="253">
        <f t="shared" si="57"/>
        <v>0</v>
      </c>
      <c r="Z195" s="253">
        <f t="shared" si="58"/>
        <v>0</v>
      </c>
      <c r="AA195" s="253">
        <f t="shared" si="59"/>
        <v>0</v>
      </c>
      <c r="AB195" s="253">
        <f t="shared" si="60"/>
        <v>0</v>
      </c>
      <c r="AC195" s="253">
        <f t="shared" si="61"/>
        <v>0</v>
      </c>
      <c r="AD195" s="253">
        <f t="shared" si="62"/>
        <v>0</v>
      </c>
      <c r="AE195" s="395"/>
      <c r="AH195" s="395"/>
      <c r="AI195" s="395"/>
      <c r="AJ195" s="395"/>
      <c r="AK195" s="395"/>
      <c r="AL195" s="395"/>
      <c r="AM195" s="395"/>
      <c r="AN195" s="395"/>
      <c r="AO195" s="395"/>
    </row>
    <row r="196" spans="1:41" hidden="1" x14ac:dyDescent="0.2">
      <c r="A196" s="253" t="s">
        <v>846</v>
      </c>
      <c r="B196" s="251"/>
      <c r="C196" s="252" t="s">
        <v>164</v>
      </c>
      <c r="D196" s="252" t="s">
        <v>164</v>
      </c>
      <c r="E196" s="252" t="s">
        <v>164</v>
      </c>
      <c r="F196" s="252" t="s">
        <v>164</v>
      </c>
      <c r="G196" s="252" t="s">
        <v>164</v>
      </c>
      <c r="H196" s="252" t="s">
        <v>164</v>
      </c>
      <c r="I196" s="252" t="s">
        <v>164</v>
      </c>
      <c r="J196" s="252" t="s">
        <v>164</v>
      </c>
      <c r="K196" s="252"/>
      <c r="L196" s="252"/>
      <c r="M196" s="252"/>
      <c r="N196" s="252"/>
      <c r="O196" s="252"/>
      <c r="P196" s="253">
        <f t="shared" si="63"/>
        <v>0</v>
      </c>
      <c r="Q196" s="253">
        <f t="shared" si="49"/>
        <v>0</v>
      </c>
      <c r="R196" s="253">
        <f t="shared" si="50"/>
        <v>0</v>
      </c>
      <c r="S196" s="253">
        <f t="shared" si="51"/>
        <v>0</v>
      </c>
      <c r="T196" s="253">
        <f t="shared" si="52"/>
        <v>0</v>
      </c>
      <c r="U196" s="253">
        <f t="shared" si="53"/>
        <v>0</v>
      </c>
      <c r="V196" s="253">
        <f t="shared" si="54"/>
        <v>0</v>
      </c>
      <c r="W196" s="253">
        <f t="shared" si="55"/>
        <v>0</v>
      </c>
      <c r="X196" s="253">
        <f t="shared" si="56"/>
        <v>0</v>
      </c>
      <c r="Y196" s="253">
        <f t="shared" si="57"/>
        <v>0</v>
      </c>
      <c r="Z196" s="253">
        <f t="shared" si="58"/>
        <v>0</v>
      </c>
      <c r="AA196" s="253">
        <f t="shared" si="59"/>
        <v>0</v>
      </c>
      <c r="AB196" s="253">
        <f t="shared" si="60"/>
        <v>0</v>
      </c>
      <c r="AC196" s="253">
        <f t="shared" si="61"/>
        <v>0</v>
      </c>
      <c r="AD196" s="253">
        <f t="shared" si="62"/>
        <v>0</v>
      </c>
      <c r="AE196" s="395"/>
      <c r="AH196" s="395"/>
      <c r="AI196" s="395"/>
      <c r="AJ196" s="395"/>
      <c r="AK196" s="395"/>
      <c r="AL196" s="395"/>
      <c r="AM196" s="395"/>
      <c r="AN196" s="395"/>
      <c r="AO196" s="395"/>
    </row>
    <row r="197" spans="1:41" x14ac:dyDescent="0.2">
      <c r="A197" s="253" t="s">
        <v>806</v>
      </c>
      <c r="B197" s="251"/>
      <c r="C197" s="252" t="s">
        <v>164</v>
      </c>
      <c r="D197" s="252" t="s">
        <v>164</v>
      </c>
      <c r="E197" s="252" t="s">
        <v>164</v>
      </c>
      <c r="F197" s="252" t="s">
        <v>641</v>
      </c>
      <c r="G197" s="252" t="s">
        <v>164</v>
      </c>
      <c r="H197" s="252" t="s">
        <v>164</v>
      </c>
      <c r="I197" s="252" t="s">
        <v>164</v>
      </c>
      <c r="J197" s="252" t="s">
        <v>164</v>
      </c>
      <c r="K197" s="252"/>
      <c r="L197" s="252"/>
      <c r="M197" s="252"/>
      <c r="N197" s="252"/>
      <c r="O197" s="252"/>
      <c r="P197" s="253">
        <f t="shared" si="63"/>
        <v>0</v>
      </c>
      <c r="Q197" s="253">
        <f t="shared" si="49"/>
        <v>0</v>
      </c>
      <c r="R197" s="253">
        <f t="shared" si="50"/>
        <v>0</v>
      </c>
      <c r="S197" s="253">
        <f t="shared" si="51"/>
        <v>0</v>
      </c>
      <c r="T197" s="253">
        <f t="shared" si="52"/>
        <v>0</v>
      </c>
      <c r="U197" s="253">
        <f t="shared" si="53"/>
        <v>0</v>
      </c>
      <c r="V197" s="253">
        <f t="shared" si="54"/>
        <v>0</v>
      </c>
      <c r="W197" s="253">
        <f t="shared" si="55"/>
        <v>0</v>
      </c>
      <c r="X197" s="253">
        <f t="shared" si="56"/>
        <v>0</v>
      </c>
      <c r="Y197" s="253">
        <f t="shared" si="57"/>
        <v>0</v>
      </c>
      <c r="Z197" s="253">
        <f t="shared" si="58"/>
        <v>0</v>
      </c>
      <c r="AA197" s="253">
        <f t="shared" si="59"/>
        <v>0</v>
      </c>
      <c r="AB197" s="253">
        <f t="shared" si="60"/>
        <v>0</v>
      </c>
      <c r="AC197" s="253">
        <f t="shared" si="61"/>
        <v>0</v>
      </c>
      <c r="AD197" s="253">
        <f t="shared" si="62"/>
        <v>0</v>
      </c>
      <c r="AE197" s="395"/>
      <c r="AH197" s="395"/>
      <c r="AI197" s="395"/>
      <c r="AJ197" s="395"/>
      <c r="AK197" s="395"/>
      <c r="AL197" s="395"/>
      <c r="AM197" s="395"/>
      <c r="AN197" s="395"/>
      <c r="AO197" s="395"/>
    </row>
    <row r="198" spans="1:41" x14ac:dyDescent="0.2">
      <c r="A198" s="253" t="s">
        <v>807</v>
      </c>
      <c r="B198" s="251"/>
      <c r="C198" s="252" t="s">
        <v>164</v>
      </c>
      <c r="D198" s="252" t="s">
        <v>164</v>
      </c>
      <c r="E198" s="252" t="s">
        <v>164</v>
      </c>
      <c r="F198" s="252" t="s">
        <v>164</v>
      </c>
      <c r="G198" s="252" t="s">
        <v>164</v>
      </c>
      <c r="H198" s="252" t="s">
        <v>641</v>
      </c>
      <c r="I198" s="252" t="s">
        <v>164</v>
      </c>
      <c r="J198" s="252" t="s">
        <v>164</v>
      </c>
      <c r="K198" s="252"/>
      <c r="L198" s="252"/>
      <c r="M198" s="252"/>
      <c r="N198" s="252"/>
      <c r="O198" s="252"/>
      <c r="P198" s="253">
        <f t="shared" si="63"/>
        <v>0</v>
      </c>
      <c r="Q198" s="253">
        <f t="shared" ref="Q198:Q218" si="79">IF($B198="X",IF(D198="X",1,0),0)</f>
        <v>0</v>
      </c>
      <c r="R198" s="253">
        <f t="shared" ref="R198:R218" si="80">IF($B198="X",IF(E198="X",1,0),0)</f>
        <v>0</v>
      </c>
      <c r="S198" s="253">
        <f t="shared" ref="S198:S218" si="81">IF($B198="X",IF(F198="X",1,0),0)</f>
        <v>0</v>
      </c>
      <c r="T198" s="253">
        <f t="shared" ref="T198:T218" si="82">IF($B198="X",IF(G198="X",1,0),0)</f>
        <v>0</v>
      </c>
      <c r="U198" s="253">
        <f t="shared" ref="U198:U218" si="83">IF($B198="X",IF(H198="X",1,0),0)</f>
        <v>0</v>
      </c>
      <c r="V198" s="253">
        <f t="shared" ref="V198:V218" si="84">IF($B198="X",IF(I198="X",1,0),0)</f>
        <v>0</v>
      </c>
      <c r="W198" s="253">
        <f t="shared" ref="W198:W218" si="85">IF($B198="X",IF(J198="X",1,0),0)</f>
        <v>0</v>
      </c>
      <c r="X198" s="253">
        <f t="shared" ref="X198:X218" si="86">IF($B198="X",IF(K198="X",1,0),0)</f>
        <v>0</v>
      </c>
      <c r="Y198" s="253">
        <f t="shared" ref="Y198:Y218" si="87">IF($B198="X",IF(L198="X",1,0),0)</f>
        <v>0</v>
      </c>
      <c r="Z198" s="253">
        <f t="shared" ref="Z198:Z218" si="88">IF($B198="X",IF(M198="X",1,0),0)</f>
        <v>0</v>
      </c>
      <c r="AA198" s="253">
        <f t="shared" ref="AA198:AA218" si="89">IF($B198="X",IF(N198="X",1,0),0)</f>
        <v>0</v>
      </c>
      <c r="AB198" s="253">
        <f t="shared" ref="AB198:AB218" si="90">IF($B198="X",IF(O198="X",1,0),0)</f>
        <v>0</v>
      </c>
      <c r="AC198" s="253">
        <f t="shared" ref="AC198:AC218" si="91">IF($B198="X",IF(P198="X",1,0),0)</f>
        <v>0</v>
      </c>
      <c r="AD198" s="253">
        <f t="shared" ref="AD198:AD218" si="92">SUM(P198:AC198)</f>
        <v>0</v>
      </c>
      <c r="AE198" s="395"/>
      <c r="AH198" s="395"/>
      <c r="AI198" s="395"/>
      <c r="AJ198" s="395"/>
      <c r="AK198" s="395"/>
      <c r="AL198" s="395"/>
      <c r="AM198" s="395"/>
      <c r="AN198" s="395"/>
      <c r="AO198" s="395"/>
    </row>
    <row r="199" spans="1:41" x14ac:dyDescent="0.2">
      <c r="A199" s="253" t="s">
        <v>808</v>
      </c>
      <c r="B199" s="251"/>
      <c r="C199" s="252" t="s">
        <v>641</v>
      </c>
      <c r="D199" s="252" t="s">
        <v>164</v>
      </c>
      <c r="E199" s="252" t="s">
        <v>164</v>
      </c>
      <c r="F199" s="252" t="s">
        <v>641</v>
      </c>
      <c r="G199" s="252" t="s">
        <v>164</v>
      </c>
      <c r="H199" s="252" t="s">
        <v>641</v>
      </c>
      <c r="I199" s="252" t="s">
        <v>164</v>
      </c>
      <c r="J199" s="252" t="s">
        <v>164</v>
      </c>
      <c r="K199" s="252"/>
      <c r="L199" s="252"/>
      <c r="M199" s="252"/>
      <c r="N199" s="252"/>
      <c r="O199" s="252"/>
      <c r="P199" s="253">
        <f t="shared" ref="P199:P218" si="93">IF($B199="X",IF(C199="X",1,0),0)</f>
        <v>0</v>
      </c>
      <c r="Q199" s="253">
        <f t="shared" si="79"/>
        <v>0</v>
      </c>
      <c r="R199" s="253">
        <f t="shared" si="80"/>
        <v>0</v>
      </c>
      <c r="S199" s="253">
        <f t="shared" si="81"/>
        <v>0</v>
      </c>
      <c r="T199" s="253">
        <f t="shared" si="82"/>
        <v>0</v>
      </c>
      <c r="U199" s="253">
        <f t="shared" si="83"/>
        <v>0</v>
      </c>
      <c r="V199" s="253">
        <f t="shared" si="84"/>
        <v>0</v>
      </c>
      <c r="W199" s="253">
        <f t="shared" si="85"/>
        <v>0</v>
      </c>
      <c r="X199" s="253">
        <f t="shared" si="86"/>
        <v>0</v>
      </c>
      <c r="Y199" s="253">
        <f t="shared" si="87"/>
        <v>0</v>
      </c>
      <c r="Z199" s="253">
        <f t="shared" si="88"/>
        <v>0</v>
      </c>
      <c r="AA199" s="253">
        <f t="shared" si="89"/>
        <v>0</v>
      </c>
      <c r="AB199" s="253">
        <f t="shared" si="90"/>
        <v>0</v>
      </c>
      <c r="AC199" s="253">
        <f t="shared" si="91"/>
        <v>0</v>
      </c>
      <c r="AD199" s="253">
        <f t="shared" si="92"/>
        <v>0</v>
      </c>
      <c r="AE199" s="395"/>
      <c r="AH199" s="395"/>
      <c r="AI199" s="395"/>
      <c r="AJ199" s="395"/>
      <c r="AK199" s="395"/>
      <c r="AL199" s="395"/>
      <c r="AM199" s="395"/>
      <c r="AN199" s="395"/>
      <c r="AO199" s="395"/>
    </row>
    <row r="200" spans="1:41" x14ac:dyDescent="0.2">
      <c r="A200" s="253" t="s">
        <v>809</v>
      </c>
      <c r="B200" s="251"/>
      <c r="C200" s="252" t="s">
        <v>641</v>
      </c>
      <c r="D200" s="252" t="s">
        <v>164</v>
      </c>
      <c r="E200" s="252" t="s">
        <v>164</v>
      </c>
      <c r="F200" s="252" t="s">
        <v>641</v>
      </c>
      <c r="G200" s="252" t="s">
        <v>164</v>
      </c>
      <c r="H200" s="252" t="s">
        <v>641</v>
      </c>
      <c r="I200" s="252" t="s">
        <v>164</v>
      </c>
      <c r="J200" s="252" t="s">
        <v>164</v>
      </c>
      <c r="K200" s="252"/>
      <c r="L200" s="252"/>
      <c r="M200" s="252"/>
      <c r="N200" s="252"/>
      <c r="O200" s="252"/>
      <c r="P200" s="253">
        <f t="shared" si="93"/>
        <v>0</v>
      </c>
      <c r="Q200" s="253">
        <f t="shared" si="79"/>
        <v>0</v>
      </c>
      <c r="R200" s="253">
        <f t="shared" si="80"/>
        <v>0</v>
      </c>
      <c r="S200" s="253">
        <f t="shared" si="81"/>
        <v>0</v>
      </c>
      <c r="T200" s="253">
        <f t="shared" si="82"/>
        <v>0</v>
      </c>
      <c r="U200" s="253">
        <f t="shared" si="83"/>
        <v>0</v>
      </c>
      <c r="V200" s="253">
        <f t="shared" si="84"/>
        <v>0</v>
      </c>
      <c r="W200" s="253">
        <f t="shared" si="85"/>
        <v>0</v>
      </c>
      <c r="X200" s="253">
        <f t="shared" si="86"/>
        <v>0</v>
      </c>
      <c r="Y200" s="253">
        <f t="shared" si="87"/>
        <v>0</v>
      </c>
      <c r="Z200" s="253">
        <f t="shared" si="88"/>
        <v>0</v>
      </c>
      <c r="AA200" s="253">
        <f t="shared" si="89"/>
        <v>0</v>
      </c>
      <c r="AB200" s="253">
        <f t="shared" si="90"/>
        <v>0</v>
      </c>
      <c r="AC200" s="253">
        <f t="shared" si="91"/>
        <v>0</v>
      </c>
      <c r="AD200" s="253">
        <f t="shared" si="92"/>
        <v>0</v>
      </c>
      <c r="AE200" s="395"/>
      <c r="AH200" s="395"/>
      <c r="AI200" s="395"/>
      <c r="AJ200" s="395"/>
      <c r="AK200" s="395"/>
      <c r="AL200" s="395"/>
      <c r="AM200" s="395"/>
      <c r="AN200" s="395"/>
      <c r="AO200" s="395"/>
    </row>
    <row r="201" spans="1:41" x14ac:dyDescent="0.2">
      <c r="A201" s="253" t="s">
        <v>810</v>
      </c>
      <c r="B201" s="251"/>
      <c r="C201" s="252" t="s">
        <v>641</v>
      </c>
      <c r="D201" s="252" t="s">
        <v>164</v>
      </c>
      <c r="E201" s="252" t="s">
        <v>164</v>
      </c>
      <c r="F201" s="252" t="s">
        <v>641</v>
      </c>
      <c r="G201" s="252" t="s">
        <v>164</v>
      </c>
      <c r="H201" s="252" t="s">
        <v>641</v>
      </c>
      <c r="I201" s="252" t="s">
        <v>164</v>
      </c>
      <c r="J201" s="252" t="s">
        <v>164</v>
      </c>
      <c r="K201" s="252"/>
      <c r="L201" s="252"/>
      <c r="M201" s="252"/>
      <c r="N201" s="252"/>
      <c r="O201" s="252"/>
      <c r="P201" s="253">
        <f t="shared" si="93"/>
        <v>0</v>
      </c>
      <c r="Q201" s="253">
        <f t="shared" si="79"/>
        <v>0</v>
      </c>
      <c r="R201" s="253">
        <f t="shared" si="80"/>
        <v>0</v>
      </c>
      <c r="S201" s="253">
        <f t="shared" si="81"/>
        <v>0</v>
      </c>
      <c r="T201" s="253">
        <f t="shared" si="82"/>
        <v>0</v>
      </c>
      <c r="U201" s="253">
        <f t="shared" si="83"/>
        <v>0</v>
      </c>
      <c r="V201" s="253">
        <f t="shared" si="84"/>
        <v>0</v>
      </c>
      <c r="W201" s="253">
        <f t="shared" si="85"/>
        <v>0</v>
      </c>
      <c r="X201" s="253">
        <f t="shared" si="86"/>
        <v>0</v>
      </c>
      <c r="Y201" s="253">
        <f t="shared" si="87"/>
        <v>0</v>
      </c>
      <c r="Z201" s="253">
        <f t="shared" si="88"/>
        <v>0</v>
      </c>
      <c r="AA201" s="253">
        <f t="shared" si="89"/>
        <v>0</v>
      </c>
      <c r="AB201" s="253">
        <f t="shared" si="90"/>
        <v>0</v>
      </c>
      <c r="AC201" s="253">
        <f t="shared" si="91"/>
        <v>0</v>
      </c>
      <c r="AD201" s="253">
        <f t="shared" si="92"/>
        <v>0</v>
      </c>
      <c r="AE201" s="395"/>
      <c r="AH201" s="395"/>
      <c r="AI201" s="395"/>
      <c r="AJ201" s="395"/>
      <c r="AK201" s="395"/>
      <c r="AL201" s="395"/>
      <c r="AM201" s="395"/>
      <c r="AN201" s="395"/>
      <c r="AO201" s="395"/>
    </row>
    <row r="202" spans="1:41" hidden="1" x14ac:dyDescent="0.2">
      <c r="A202" s="253" t="s">
        <v>847</v>
      </c>
      <c r="B202" s="251"/>
      <c r="C202" s="252" t="s">
        <v>164</v>
      </c>
      <c r="D202" s="252" t="s">
        <v>164</v>
      </c>
      <c r="E202" s="252" t="s">
        <v>164</v>
      </c>
      <c r="F202" s="252" t="s">
        <v>164</v>
      </c>
      <c r="G202" s="252" t="s">
        <v>164</v>
      </c>
      <c r="H202" s="252" t="s">
        <v>164</v>
      </c>
      <c r="I202" s="252" t="s">
        <v>164</v>
      </c>
      <c r="J202" s="252" t="s">
        <v>164</v>
      </c>
      <c r="K202" s="252"/>
      <c r="L202" s="252"/>
      <c r="M202" s="252"/>
      <c r="N202" s="252"/>
      <c r="O202" s="252"/>
      <c r="P202" s="253">
        <f t="shared" si="93"/>
        <v>0</v>
      </c>
      <c r="Q202" s="253">
        <f t="shared" si="79"/>
        <v>0</v>
      </c>
      <c r="R202" s="253">
        <f t="shared" si="80"/>
        <v>0</v>
      </c>
      <c r="S202" s="253">
        <f t="shared" si="81"/>
        <v>0</v>
      </c>
      <c r="T202" s="253">
        <f t="shared" si="82"/>
        <v>0</v>
      </c>
      <c r="U202" s="253">
        <f t="shared" si="83"/>
        <v>0</v>
      </c>
      <c r="V202" s="253">
        <f t="shared" si="84"/>
        <v>0</v>
      </c>
      <c r="W202" s="253">
        <f t="shared" si="85"/>
        <v>0</v>
      </c>
      <c r="X202" s="253">
        <f t="shared" si="86"/>
        <v>0</v>
      </c>
      <c r="Y202" s="253">
        <f t="shared" si="87"/>
        <v>0</v>
      </c>
      <c r="Z202" s="253">
        <f t="shared" si="88"/>
        <v>0</v>
      </c>
      <c r="AA202" s="253">
        <f t="shared" si="89"/>
        <v>0</v>
      </c>
      <c r="AB202" s="253">
        <f t="shared" si="90"/>
        <v>0</v>
      </c>
      <c r="AC202" s="253">
        <f t="shared" si="91"/>
        <v>0</v>
      </c>
      <c r="AD202" s="253">
        <f t="shared" si="92"/>
        <v>0</v>
      </c>
      <c r="AE202" s="395"/>
      <c r="AH202" s="395"/>
      <c r="AI202" s="395"/>
      <c r="AJ202" s="395"/>
      <c r="AK202" s="395"/>
      <c r="AL202" s="395"/>
      <c r="AM202" s="395"/>
      <c r="AN202" s="395"/>
      <c r="AO202" s="395"/>
    </row>
    <row r="203" spans="1:41" x14ac:dyDescent="0.2">
      <c r="A203" s="253" t="s">
        <v>811</v>
      </c>
      <c r="B203" s="251"/>
      <c r="C203" s="252" t="s">
        <v>641</v>
      </c>
      <c r="D203" s="252" t="s">
        <v>164</v>
      </c>
      <c r="E203" s="252" t="s">
        <v>164</v>
      </c>
      <c r="F203" s="252" t="s">
        <v>641</v>
      </c>
      <c r="G203" s="252" t="s">
        <v>164</v>
      </c>
      <c r="H203" s="252" t="s">
        <v>641</v>
      </c>
      <c r="I203" s="252" t="s">
        <v>164</v>
      </c>
      <c r="J203" s="252" t="s">
        <v>164</v>
      </c>
      <c r="K203" s="252"/>
      <c r="L203" s="252"/>
      <c r="M203" s="252"/>
      <c r="N203" s="252"/>
      <c r="O203" s="252"/>
      <c r="P203" s="253">
        <f t="shared" si="93"/>
        <v>0</v>
      </c>
      <c r="Q203" s="253">
        <f t="shared" si="79"/>
        <v>0</v>
      </c>
      <c r="R203" s="253">
        <f t="shared" si="80"/>
        <v>0</v>
      </c>
      <c r="S203" s="253">
        <f t="shared" si="81"/>
        <v>0</v>
      </c>
      <c r="T203" s="253">
        <f t="shared" si="82"/>
        <v>0</v>
      </c>
      <c r="U203" s="253">
        <f t="shared" si="83"/>
        <v>0</v>
      </c>
      <c r="V203" s="253">
        <f t="shared" si="84"/>
        <v>0</v>
      </c>
      <c r="W203" s="253">
        <f t="shared" si="85"/>
        <v>0</v>
      </c>
      <c r="X203" s="253">
        <f t="shared" si="86"/>
        <v>0</v>
      </c>
      <c r="Y203" s="253">
        <f t="shared" si="87"/>
        <v>0</v>
      </c>
      <c r="Z203" s="253">
        <f t="shared" si="88"/>
        <v>0</v>
      </c>
      <c r="AA203" s="253">
        <f t="shared" si="89"/>
        <v>0</v>
      </c>
      <c r="AB203" s="253">
        <f t="shared" si="90"/>
        <v>0</v>
      </c>
      <c r="AC203" s="253">
        <f t="shared" si="91"/>
        <v>0</v>
      </c>
      <c r="AD203" s="253">
        <f t="shared" si="92"/>
        <v>0</v>
      </c>
      <c r="AE203" s="395"/>
      <c r="AH203" s="395"/>
      <c r="AI203" s="395"/>
      <c r="AJ203" s="395"/>
      <c r="AK203" s="395"/>
      <c r="AL203" s="395"/>
      <c r="AM203" s="395"/>
      <c r="AN203" s="395"/>
      <c r="AO203" s="395"/>
    </row>
    <row r="204" spans="1:41" x14ac:dyDescent="0.2">
      <c r="A204" s="253" t="s">
        <v>812</v>
      </c>
      <c r="B204" s="251"/>
      <c r="C204" s="252" t="s">
        <v>641</v>
      </c>
      <c r="D204" s="252" t="s">
        <v>164</v>
      </c>
      <c r="E204" s="252" t="s">
        <v>164</v>
      </c>
      <c r="F204" s="252" t="s">
        <v>641</v>
      </c>
      <c r="G204" s="252" t="s">
        <v>164</v>
      </c>
      <c r="H204" s="252" t="s">
        <v>641</v>
      </c>
      <c r="I204" s="252" t="s">
        <v>164</v>
      </c>
      <c r="J204" s="252" t="s">
        <v>164</v>
      </c>
      <c r="K204" s="252"/>
      <c r="L204" s="252"/>
      <c r="M204" s="252"/>
      <c r="N204" s="252"/>
      <c r="O204" s="252"/>
      <c r="P204" s="253">
        <f t="shared" si="93"/>
        <v>0</v>
      </c>
      <c r="Q204" s="253">
        <f t="shared" si="79"/>
        <v>0</v>
      </c>
      <c r="R204" s="253">
        <f t="shared" si="80"/>
        <v>0</v>
      </c>
      <c r="S204" s="253">
        <f t="shared" si="81"/>
        <v>0</v>
      </c>
      <c r="T204" s="253">
        <f t="shared" si="82"/>
        <v>0</v>
      </c>
      <c r="U204" s="253">
        <f t="shared" si="83"/>
        <v>0</v>
      </c>
      <c r="V204" s="253">
        <f t="shared" si="84"/>
        <v>0</v>
      </c>
      <c r="W204" s="253">
        <f t="shared" si="85"/>
        <v>0</v>
      </c>
      <c r="X204" s="253">
        <f t="shared" si="86"/>
        <v>0</v>
      </c>
      <c r="Y204" s="253">
        <f t="shared" si="87"/>
        <v>0</v>
      </c>
      <c r="Z204" s="253">
        <f t="shared" si="88"/>
        <v>0</v>
      </c>
      <c r="AA204" s="253">
        <f t="shared" si="89"/>
        <v>0</v>
      </c>
      <c r="AB204" s="253">
        <f t="shared" si="90"/>
        <v>0</v>
      </c>
      <c r="AC204" s="253">
        <f t="shared" si="91"/>
        <v>0</v>
      </c>
      <c r="AD204" s="253">
        <f t="shared" si="92"/>
        <v>0</v>
      </c>
      <c r="AE204" s="395"/>
      <c r="AH204" s="395"/>
      <c r="AI204" s="395"/>
      <c r="AJ204" s="395"/>
      <c r="AK204" s="395"/>
      <c r="AL204" s="395"/>
      <c r="AM204" s="395"/>
      <c r="AN204" s="395"/>
      <c r="AO204" s="395"/>
    </row>
    <row r="205" spans="1:41" x14ac:dyDescent="0.2">
      <c r="A205" s="253" t="s">
        <v>848</v>
      </c>
      <c r="B205" s="251"/>
      <c r="C205" s="252" t="s">
        <v>164</v>
      </c>
      <c r="D205" s="252" t="s">
        <v>164</v>
      </c>
      <c r="E205" s="252" t="s">
        <v>164</v>
      </c>
      <c r="F205" s="252" t="s">
        <v>641</v>
      </c>
      <c r="G205" s="252" t="s">
        <v>164</v>
      </c>
      <c r="H205" s="252" t="s">
        <v>164</v>
      </c>
      <c r="I205" s="252" t="s">
        <v>164</v>
      </c>
      <c r="J205" s="252" t="s">
        <v>164</v>
      </c>
      <c r="K205" s="252"/>
      <c r="L205" s="252"/>
      <c r="M205" s="252"/>
      <c r="N205" s="252"/>
      <c r="O205" s="252"/>
      <c r="P205" s="253">
        <f t="shared" si="93"/>
        <v>0</v>
      </c>
      <c r="Q205" s="253">
        <f t="shared" si="79"/>
        <v>0</v>
      </c>
      <c r="R205" s="253">
        <f t="shared" si="80"/>
        <v>0</v>
      </c>
      <c r="S205" s="253">
        <f t="shared" si="81"/>
        <v>0</v>
      </c>
      <c r="T205" s="253">
        <f t="shared" si="82"/>
        <v>0</v>
      </c>
      <c r="U205" s="253">
        <f t="shared" si="83"/>
        <v>0</v>
      </c>
      <c r="V205" s="253">
        <f t="shared" si="84"/>
        <v>0</v>
      </c>
      <c r="W205" s="253">
        <f t="shared" si="85"/>
        <v>0</v>
      </c>
      <c r="X205" s="253">
        <f t="shared" si="86"/>
        <v>0</v>
      </c>
      <c r="Y205" s="253">
        <f t="shared" si="87"/>
        <v>0</v>
      </c>
      <c r="Z205" s="253">
        <f t="shared" si="88"/>
        <v>0</v>
      </c>
      <c r="AA205" s="253">
        <f t="shared" si="89"/>
        <v>0</v>
      </c>
      <c r="AB205" s="253">
        <f t="shared" si="90"/>
        <v>0</v>
      </c>
      <c r="AC205" s="253">
        <f t="shared" si="91"/>
        <v>0</v>
      </c>
      <c r="AD205" s="253">
        <f t="shared" si="92"/>
        <v>0</v>
      </c>
      <c r="AE205" s="395"/>
      <c r="AH205" s="395"/>
      <c r="AI205" s="395"/>
      <c r="AJ205" s="395"/>
      <c r="AK205" s="395"/>
      <c r="AL205" s="395"/>
      <c r="AM205" s="395"/>
      <c r="AN205" s="395"/>
      <c r="AO205" s="395"/>
    </row>
    <row r="206" spans="1:41" x14ac:dyDescent="0.2">
      <c r="A206" s="253" t="s">
        <v>849</v>
      </c>
      <c r="B206" s="251"/>
      <c r="C206" s="252" t="s">
        <v>641</v>
      </c>
      <c r="D206" s="252" t="s">
        <v>164</v>
      </c>
      <c r="E206" s="252" t="s">
        <v>164</v>
      </c>
      <c r="F206" s="252" t="s">
        <v>164</v>
      </c>
      <c r="G206" s="252" t="s">
        <v>164</v>
      </c>
      <c r="H206" s="252" t="s">
        <v>164</v>
      </c>
      <c r="I206" s="252" t="s">
        <v>164</v>
      </c>
      <c r="J206" s="252" t="s">
        <v>164</v>
      </c>
      <c r="K206" s="252"/>
      <c r="L206" s="252"/>
      <c r="M206" s="252"/>
      <c r="N206" s="252"/>
      <c r="O206" s="252"/>
      <c r="P206" s="253">
        <f t="shared" si="93"/>
        <v>0</v>
      </c>
      <c r="Q206" s="253">
        <f t="shared" si="79"/>
        <v>0</v>
      </c>
      <c r="R206" s="253">
        <f t="shared" si="80"/>
        <v>0</v>
      </c>
      <c r="S206" s="253">
        <f t="shared" si="81"/>
        <v>0</v>
      </c>
      <c r="T206" s="253">
        <f t="shared" si="82"/>
        <v>0</v>
      </c>
      <c r="U206" s="253">
        <f t="shared" si="83"/>
        <v>0</v>
      </c>
      <c r="V206" s="253">
        <f t="shared" si="84"/>
        <v>0</v>
      </c>
      <c r="W206" s="253">
        <f t="shared" si="85"/>
        <v>0</v>
      </c>
      <c r="X206" s="253">
        <f t="shared" si="86"/>
        <v>0</v>
      </c>
      <c r="Y206" s="253">
        <f t="shared" si="87"/>
        <v>0</v>
      </c>
      <c r="Z206" s="253">
        <f t="shared" si="88"/>
        <v>0</v>
      </c>
      <c r="AA206" s="253">
        <f t="shared" si="89"/>
        <v>0</v>
      </c>
      <c r="AB206" s="253">
        <f t="shared" si="90"/>
        <v>0</v>
      </c>
      <c r="AC206" s="253">
        <f t="shared" si="91"/>
        <v>0</v>
      </c>
      <c r="AD206" s="253">
        <f t="shared" si="92"/>
        <v>0</v>
      </c>
      <c r="AE206" s="395"/>
      <c r="AH206" s="395"/>
      <c r="AI206" s="395"/>
      <c r="AJ206" s="395"/>
      <c r="AK206" s="395"/>
      <c r="AL206" s="395"/>
      <c r="AM206" s="395"/>
      <c r="AN206" s="395"/>
      <c r="AO206" s="395"/>
    </row>
    <row r="207" spans="1:41" x14ac:dyDescent="0.2">
      <c r="A207" s="253" t="s">
        <v>813</v>
      </c>
      <c r="B207" s="251"/>
      <c r="C207" s="252" t="s">
        <v>641</v>
      </c>
      <c r="D207" s="252" t="s">
        <v>164</v>
      </c>
      <c r="E207" s="252" t="s">
        <v>164</v>
      </c>
      <c r="F207" s="252" t="s">
        <v>641</v>
      </c>
      <c r="G207" s="252" t="s">
        <v>164</v>
      </c>
      <c r="H207" s="252" t="s">
        <v>164</v>
      </c>
      <c r="I207" s="252" t="s">
        <v>164</v>
      </c>
      <c r="J207" s="252" t="s">
        <v>164</v>
      </c>
      <c r="K207" s="252"/>
      <c r="L207" s="252"/>
      <c r="M207" s="252"/>
      <c r="N207" s="252"/>
      <c r="O207" s="252"/>
      <c r="P207" s="253">
        <f t="shared" si="93"/>
        <v>0</v>
      </c>
      <c r="Q207" s="253">
        <f t="shared" si="79"/>
        <v>0</v>
      </c>
      <c r="R207" s="253">
        <f t="shared" si="80"/>
        <v>0</v>
      </c>
      <c r="S207" s="253">
        <f t="shared" si="81"/>
        <v>0</v>
      </c>
      <c r="T207" s="253">
        <f t="shared" si="82"/>
        <v>0</v>
      </c>
      <c r="U207" s="253">
        <f t="shared" si="83"/>
        <v>0</v>
      </c>
      <c r="V207" s="253">
        <f t="shared" si="84"/>
        <v>0</v>
      </c>
      <c r="W207" s="253">
        <f t="shared" si="85"/>
        <v>0</v>
      </c>
      <c r="X207" s="253">
        <f t="shared" si="86"/>
        <v>0</v>
      </c>
      <c r="Y207" s="253">
        <f t="shared" si="87"/>
        <v>0</v>
      </c>
      <c r="Z207" s="253">
        <f t="shared" si="88"/>
        <v>0</v>
      </c>
      <c r="AA207" s="253">
        <f t="shared" si="89"/>
        <v>0</v>
      </c>
      <c r="AB207" s="253">
        <f t="shared" si="90"/>
        <v>0</v>
      </c>
      <c r="AC207" s="253">
        <f t="shared" si="91"/>
        <v>0</v>
      </c>
      <c r="AD207" s="253">
        <f t="shared" si="92"/>
        <v>0</v>
      </c>
      <c r="AE207" s="395"/>
      <c r="AH207" s="395"/>
      <c r="AI207" s="395"/>
      <c r="AJ207" s="395"/>
      <c r="AK207" s="395"/>
      <c r="AL207" s="395"/>
      <c r="AM207" s="395"/>
      <c r="AN207" s="395"/>
      <c r="AO207" s="395"/>
    </row>
    <row r="208" spans="1:41" x14ac:dyDescent="0.2">
      <c r="A208" s="253" t="s">
        <v>814</v>
      </c>
      <c r="B208" s="251"/>
      <c r="C208" s="252" t="s">
        <v>641</v>
      </c>
      <c r="D208" s="252" t="s">
        <v>164</v>
      </c>
      <c r="E208" s="252" t="s">
        <v>164</v>
      </c>
      <c r="F208" s="252" t="s">
        <v>641</v>
      </c>
      <c r="G208" s="252" t="s">
        <v>164</v>
      </c>
      <c r="H208" s="252" t="s">
        <v>164</v>
      </c>
      <c r="I208" s="252" t="s">
        <v>164</v>
      </c>
      <c r="J208" s="252" t="s">
        <v>164</v>
      </c>
      <c r="K208" s="252"/>
      <c r="L208" s="252"/>
      <c r="M208" s="252"/>
      <c r="N208" s="252"/>
      <c r="O208" s="252"/>
      <c r="P208" s="253">
        <f t="shared" si="93"/>
        <v>0</v>
      </c>
      <c r="Q208" s="253">
        <f t="shared" si="79"/>
        <v>0</v>
      </c>
      <c r="R208" s="253">
        <f t="shared" si="80"/>
        <v>0</v>
      </c>
      <c r="S208" s="253">
        <f t="shared" si="81"/>
        <v>0</v>
      </c>
      <c r="T208" s="253">
        <f t="shared" si="82"/>
        <v>0</v>
      </c>
      <c r="U208" s="253">
        <f t="shared" si="83"/>
        <v>0</v>
      </c>
      <c r="V208" s="253">
        <f t="shared" si="84"/>
        <v>0</v>
      </c>
      <c r="W208" s="253">
        <f t="shared" si="85"/>
        <v>0</v>
      </c>
      <c r="X208" s="253">
        <f t="shared" si="86"/>
        <v>0</v>
      </c>
      <c r="Y208" s="253">
        <f t="shared" si="87"/>
        <v>0</v>
      </c>
      <c r="Z208" s="253">
        <f t="shared" si="88"/>
        <v>0</v>
      </c>
      <c r="AA208" s="253">
        <f t="shared" si="89"/>
        <v>0</v>
      </c>
      <c r="AB208" s="253">
        <f t="shared" si="90"/>
        <v>0</v>
      </c>
      <c r="AC208" s="253">
        <f t="shared" si="91"/>
        <v>0</v>
      </c>
      <c r="AD208" s="253">
        <f t="shared" si="92"/>
        <v>0</v>
      </c>
      <c r="AE208" s="395"/>
      <c r="AH208" s="395"/>
      <c r="AI208" s="395"/>
      <c r="AJ208" s="395"/>
      <c r="AK208" s="395"/>
      <c r="AL208" s="395"/>
      <c r="AM208" s="395"/>
      <c r="AN208" s="395"/>
      <c r="AO208" s="395"/>
    </row>
    <row r="209" spans="1:41" x14ac:dyDescent="0.2">
      <c r="A209" s="253" t="s">
        <v>815</v>
      </c>
      <c r="B209" s="251"/>
      <c r="C209" s="252" t="s">
        <v>641</v>
      </c>
      <c r="D209" s="252" t="s">
        <v>164</v>
      </c>
      <c r="E209" s="252" t="s">
        <v>164</v>
      </c>
      <c r="F209" s="252" t="s">
        <v>641</v>
      </c>
      <c r="G209" s="252" t="s">
        <v>164</v>
      </c>
      <c r="H209" s="252" t="s">
        <v>641</v>
      </c>
      <c r="I209" s="252" t="s">
        <v>164</v>
      </c>
      <c r="J209" s="252" t="s">
        <v>164</v>
      </c>
      <c r="K209" s="252"/>
      <c r="L209" s="252"/>
      <c r="M209" s="252"/>
      <c r="N209" s="252"/>
      <c r="O209" s="252"/>
      <c r="P209" s="253">
        <f t="shared" si="93"/>
        <v>0</v>
      </c>
      <c r="Q209" s="253">
        <f t="shared" si="79"/>
        <v>0</v>
      </c>
      <c r="R209" s="253">
        <f t="shared" si="80"/>
        <v>0</v>
      </c>
      <c r="S209" s="253">
        <f t="shared" si="81"/>
        <v>0</v>
      </c>
      <c r="T209" s="253">
        <f t="shared" si="82"/>
        <v>0</v>
      </c>
      <c r="U209" s="253">
        <f t="shared" si="83"/>
        <v>0</v>
      </c>
      <c r="V209" s="253">
        <f t="shared" si="84"/>
        <v>0</v>
      </c>
      <c r="W209" s="253">
        <f t="shared" si="85"/>
        <v>0</v>
      </c>
      <c r="X209" s="253">
        <f t="shared" si="86"/>
        <v>0</v>
      </c>
      <c r="Y209" s="253">
        <f t="shared" si="87"/>
        <v>0</v>
      </c>
      <c r="Z209" s="253">
        <f t="shared" si="88"/>
        <v>0</v>
      </c>
      <c r="AA209" s="253">
        <f t="shared" si="89"/>
        <v>0</v>
      </c>
      <c r="AB209" s="253">
        <f t="shared" si="90"/>
        <v>0</v>
      </c>
      <c r="AC209" s="253">
        <f t="shared" si="91"/>
        <v>0</v>
      </c>
      <c r="AD209" s="253">
        <f t="shared" si="92"/>
        <v>0</v>
      </c>
      <c r="AE209" s="395"/>
      <c r="AH209" s="395"/>
      <c r="AI209" s="395"/>
      <c r="AJ209" s="395"/>
      <c r="AK209" s="395"/>
      <c r="AL209" s="395"/>
      <c r="AM209" s="395"/>
      <c r="AN209" s="395"/>
      <c r="AO209" s="395"/>
    </row>
    <row r="210" spans="1:41" x14ac:dyDescent="0.2">
      <c r="A210" s="253" t="s">
        <v>816</v>
      </c>
      <c r="B210" s="251"/>
      <c r="C210" s="252" t="s">
        <v>641</v>
      </c>
      <c r="D210" s="252" t="s">
        <v>164</v>
      </c>
      <c r="E210" s="252" t="s">
        <v>164</v>
      </c>
      <c r="F210" s="252" t="s">
        <v>164</v>
      </c>
      <c r="G210" s="252" t="s">
        <v>164</v>
      </c>
      <c r="H210" s="252" t="s">
        <v>164</v>
      </c>
      <c r="I210" s="252" t="s">
        <v>164</v>
      </c>
      <c r="J210" s="252" t="s">
        <v>164</v>
      </c>
      <c r="K210" s="252"/>
      <c r="L210" s="252"/>
      <c r="M210" s="252"/>
      <c r="N210" s="252"/>
      <c r="O210" s="252"/>
      <c r="P210" s="253">
        <f t="shared" si="93"/>
        <v>0</v>
      </c>
      <c r="Q210" s="253">
        <f t="shared" si="79"/>
        <v>0</v>
      </c>
      <c r="R210" s="253">
        <f t="shared" si="80"/>
        <v>0</v>
      </c>
      <c r="S210" s="253">
        <f t="shared" si="81"/>
        <v>0</v>
      </c>
      <c r="T210" s="253">
        <f t="shared" si="82"/>
        <v>0</v>
      </c>
      <c r="U210" s="253">
        <f t="shared" si="83"/>
        <v>0</v>
      </c>
      <c r="V210" s="253">
        <f t="shared" si="84"/>
        <v>0</v>
      </c>
      <c r="W210" s="253">
        <f t="shared" si="85"/>
        <v>0</v>
      </c>
      <c r="X210" s="253">
        <f t="shared" si="86"/>
        <v>0</v>
      </c>
      <c r="Y210" s="253">
        <f t="shared" si="87"/>
        <v>0</v>
      </c>
      <c r="Z210" s="253">
        <f t="shared" si="88"/>
        <v>0</v>
      </c>
      <c r="AA210" s="253">
        <f t="shared" si="89"/>
        <v>0</v>
      </c>
      <c r="AB210" s="253">
        <f t="shared" si="90"/>
        <v>0</v>
      </c>
      <c r="AC210" s="253">
        <f t="shared" si="91"/>
        <v>0</v>
      </c>
      <c r="AD210" s="253">
        <f t="shared" si="92"/>
        <v>0</v>
      </c>
      <c r="AE210" s="395"/>
      <c r="AH210" s="395"/>
      <c r="AI210" s="395"/>
      <c r="AJ210" s="395"/>
      <c r="AK210" s="395"/>
      <c r="AL210" s="395"/>
      <c r="AM210" s="395"/>
      <c r="AN210" s="395"/>
      <c r="AO210" s="395"/>
    </row>
    <row r="211" spans="1:41" x14ac:dyDescent="0.2">
      <c r="A211" s="253" t="s">
        <v>817</v>
      </c>
      <c r="B211" s="251"/>
      <c r="C211" s="252" t="s">
        <v>641</v>
      </c>
      <c r="D211" s="252" t="s">
        <v>164</v>
      </c>
      <c r="E211" s="252" t="s">
        <v>164</v>
      </c>
      <c r="F211" s="252" t="s">
        <v>164</v>
      </c>
      <c r="G211" s="252" t="s">
        <v>164</v>
      </c>
      <c r="H211" s="252" t="s">
        <v>164</v>
      </c>
      <c r="I211" s="252" t="s">
        <v>164</v>
      </c>
      <c r="J211" s="252" t="s">
        <v>164</v>
      </c>
      <c r="K211" s="252"/>
      <c r="L211" s="252"/>
      <c r="M211" s="252"/>
      <c r="N211" s="252"/>
      <c r="O211" s="252"/>
      <c r="P211" s="253">
        <f t="shared" si="93"/>
        <v>0</v>
      </c>
      <c r="Q211" s="253">
        <f t="shared" si="79"/>
        <v>0</v>
      </c>
      <c r="R211" s="253">
        <f t="shared" si="80"/>
        <v>0</v>
      </c>
      <c r="S211" s="253">
        <f t="shared" si="81"/>
        <v>0</v>
      </c>
      <c r="T211" s="253">
        <f t="shared" si="82"/>
        <v>0</v>
      </c>
      <c r="U211" s="253">
        <f t="shared" si="83"/>
        <v>0</v>
      </c>
      <c r="V211" s="253">
        <f t="shared" si="84"/>
        <v>0</v>
      </c>
      <c r="W211" s="253">
        <f t="shared" si="85"/>
        <v>0</v>
      </c>
      <c r="X211" s="253">
        <f t="shared" si="86"/>
        <v>0</v>
      </c>
      <c r="Y211" s="253">
        <f t="shared" si="87"/>
        <v>0</v>
      </c>
      <c r="Z211" s="253">
        <f t="shared" si="88"/>
        <v>0</v>
      </c>
      <c r="AA211" s="253">
        <f t="shared" si="89"/>
        <v>0</v>
      </c>
      <c r="AB211" s="253">
        <f t="shared" si="90"/>
        <v>0</v>
      </c>
      <c r="AC211" s="253">
        <f t="shared" si="91"/>
        <v>0</v>
      </c>
      <c r="AD211" s="253">
        <f t="shared" si="92"/>
        <v>0</v>
      </c>
      <c r="AE211" s="395"/>
      <c r="AH211" s="395"/>
      <c r="AI211" s="395"/>
      <c r="AJ211" s="395"/>
      <c r="AK211" s="395"/>
      <c r="AL211" s="395"/>
      <c r="AM211" s="395"/>
      <c r="AN211" s="395"/>
      <c r="AO211" s="395"/>
    </row>
    <row r="212" spans="1:41" x14ac:dyDescent="0.2">
      <c r="A212" s="253" t="s">
        <v>818</v>
      </c>
      <c r="B212" s="251"/>
      <c r="C212" s="252" t="s">
        <v>164</v>
      </c>
      <c r="D212" s="252" t="s">
        <v>164</v>
      </c>
      <c r="E212" s="252" t="s">
        <v>164</v>
      </c>
      <c r="F212" s="252" t="s">
        <v>641</v>
      </c>
      <c r="G212" s="252" t="s">
        <v>164</v>
      </c>
      <c r="H212" s="252" t="s">
        <v>641</v>
      </c>
      <c r="I212" s="252" t="s">
        <v>164</v>
      </c>
      <c r="J212" s="252" t="s">
        <v>164</v>
      </c>
      <c r="K212" s="252"/>
      <c r="L212" s="252"/>
      <c r="M212" s="252"/>
      <c r="N212" s="252"/>
      <c r="O212" s="252"/>
      <c r="P212" s="253">
        <f t="shared" si="93"/>
        <v>0</v>
      </c>
      <c r="Q212" s="253">
        <f t="shared" si="79"/>
        <v>0</v>
      </c>
      <c r="R212" s="253">
        <f t="shared" si="80"/>
        <v>0</v>
      </c>
      <c r="S212" s="253">
        <f t="shared" si="81"/>
        <v>0</v>
      </c>
      <c r="T212" s="253">
        <f t="shared" si="82"/>
        <v>0</v>
      </c>
      <c r="U212" s="253">
        <f t="shared" si="83"/>
        <v>0</v>
      </c>
      <c r="V212" s="253">
        <f t="shared" si="84"/>
        <v>0</v>
      </c>
      <c r="W212" s="253">
        <f t="shared" si="85"/>
        <v>0</v>
      </c>
      <c r="X212" s="253">
        <f t="shared" si="86"/>
        <v>0</v>
      </c>
      <c r="Y212" s="253">
        <f t="shared" si="87"/>
        <v>0</v>
      </c>
      <c r="Z212" s="253">
        <f t="shared" si="88"/>
        <v>0</v>
      </c>
      <c r="AA212" s="253">
        <f t="shared" si="89"/>
        <v>0</v>
      </c>
      <c r="AB212" s="253">
        <f t="shared" si="90"/>
        <v>0</v>
      </c>
      <c r="AC212" s="253">
        <f t="shared" si="91"/>
        <v>0</v>
      </c>
      <c r="AD212" s="253">
        <f t="shared" si="92"/>
        <v>0</v>
      </c>
      <c r="AE212" s="395"/>
      <c r="AH212" s="395"/>
      <c r="AI212" s="395"/>
      <c r="AJ212" s="395"/>
      <c r="AK212" s="395"/>
      <c r="AL212" s="395"/>
      <c r="AM212" s="395"/>
      <c r="AN212" s="395"/>
      <c r="AO212" s="395"/>
    </row>
    <row r="213" spans="1:41" x14ac:dyDescent="0.2">
      <c r="A213" s="253" t="s">
        <v>819</v>
      </c>
      <c r="B213" s="251"/>
      <c r="C213" s="252" t="s">
        <v>641</v>
      </c>
      <c r="D213" s="252" t="s">
        <v>164</v>
      </c>
      <c r="E213" s="252" t="s">
        <v>164</v>
      </c>
      <c r="F213" s="252" t="s">
        <v>164</v>
      </c>
      <c r="G213" s="252" t="s">
        <v>164</v>
      </c>
      <c r="H213" s="252" t="s">
        <v>641</v>
      </c>
      <c r="I213" s="252" t="s">
        <v>164</v>
      </c>
      <c r="J213" s="252" t="s">
        <v>164</v>
      </c>
      <c r="K213" s="252"/>
      <c r="L213" s="252"/>
      <c r="M213" s="252"/>
      <c r="N213" s="252"/>
      <c r="O213" s="252"/>
      <c r="P213" s="253">
        <f t="shared" si="93"/>
        <v>0</v>
      </c>
      <c r="Q213" s="253">
        <f t="shared" si="79"/>
        <v>0</v>
      </c>
      <c r="R213" s="253">
        <f t="shared" si="80"/>
        <v>0</v>
      </c>
      <c r="S213" s="253">
        <f t="shared" si="81"/>
        <v>0</v>
      </c>
      <c r="T213" s="253">
        <f t="shared" si="82"/>
        <v>0</v>
      </c>
      <c r="U213" s="253">
        <f t="shared" si="83"/>
        <v>0</v>
      </c>
      <c r="V213" s="253">
        <f t="shared" si="84"/>
        <v>0</v>
      </c>
      <c r="W213" s="253">
        <f t="shared" si="85"/>
        <v>0</v>
      </c>
      <c r="X213" s="253">
        <f t="shared" si="86"/>
        <v>0</v>
      </c>
      <c r="Y213" s="253">
        <f t="shared" si="87"/>
        <v>0</v>
      </c>
      <c r="Z213" s="253">
        <f t="shared" si="88"/>
        <v>0</v>
      </c>
      <c r="AA213" s="253">
        <f t="shared" si="89"/>
        <v>0</v>
      </c>
      <c r="AB213" s="253">
        <f t="shared" si="90"/>
        <v>0</v>
      </c>
      <c r="AC213" s="253">
        <f t="shared" si="91"/>
        <v>0</v>
      </c>
      <c r="AD213" s="253">
        <f t="shared" si="92"/>
        <v>0</v>
      </c>
      <c r="AE213" s="395"/>
      <c r="AH213" s="395"/>
      <c r="AI213" s="395"/>
      <c r="AJ213" s="395"/>
      <c r="AK213" s="395"/>
      <c r="AL213" s="395"/>
      <c r="AM213" s="395"/>
      <c r="AN213" s="395"/>
      <c r="AO213" s="395"/>
    </row>
    <row r="214" spans="1:41" x14ac:dyDescent="0.2">
      <c r="A214" s="253" t="s">
        <v>820</v>
      </c>
      <c r="B214" s="251"/>
      <c r="C214" s="252" t="s">
        <v>641</v>
      </c>
      <c r="D214" s="252" t="s">
        <v>164</v>
      </c>
      <c r="E214" s="252" t="s">
        <v>164</v>
      </c>
      <c r="F214" s="252" t="s">
        <v>641</v>
      </c>
      <c r="G214" s="252" t="s">
        <v>164</v>
      </c>
      <c r="H214" s="252" t="s">
        <v>641</v>
      </c>
      <c r="I214" s="252" t="s">
        <v>164</v>
      </c>
      <c r="J214" s="252" t="s">
        <v>164</v>
      </c>
      <c r="K214" s="252"/>
      <c r="L214" s="252"/>
      <c r="M214" s="252"/>
      <c r="N214" s="252"/>
      <c r="O214" s="252"/>
      <c r="P214" s="253">
        <f t="shared" si="93"/>
        <v>0</v>
      </c>
      <c r="Q214" s="253">
        <f t="shared" si="79"/>
        <v>0</v>
      </c>
      <c r="R214" s="253">
        <f t="shared" si="80"/>
        <v>0</v>
      </c>
      <c r="S214" s="253">
        <f t="shared" si="81"/>
        <v>0</v>
      </c>
      <c r="T214" s="253">
        <f t="shared" si="82"/>
        <v>0</v>
      </c>
      <c r="U214" s="253">
        <f t="shared" si="83"/>
        <v>0</v>
      </c>
      <c r="V214" s="253">
        <f t="shared" si="84"/>
        <v>0</v>
      </c>
      <c r="W214" s="253">
        <f t="shared" si="85"/>
        <v>0</v>
      </c>
      <c r="X214" s="253">
        <f t="shared" si="86"/>
        <v>0</v>
      </c>
      <c r="Y214" s="253">
        <f t="shared" si="87"/>
        <v>0</v>
      </c>
      <c r="Z214" s="253">
        <f t="shared" si="88"/>
        <v>0</v>
      </c>
      <c r="AA214" s="253">
        <f t="shared" si="89"/>
        <v>0</v>
      </c>
      <c r="AB214" s="253">
        <f t="shared" si="90"/>
        <v>0</v>
      </c>
      <c r="AC214" s="253">
        <f t="shared" si="91"/>
        <v>0</v>
      </c>
      <c r="AD214" s="253">
        <f t="shared" si="92"/>
        <v>0</v>
      </c>
      <c r="AE214" s="395"/>
      <c r="AH214" s="395"/>
      <c r="AI214" s="395"/>
      <c r="AJ214" s="395"/>
      <c r="AK214" s="395"/>
      <c r="AL214" s="395"/>
      <c r="AM214" s="395"/>
      <c r="AN214" s="395"/>
      <c r="AO214" s="395"/>
    </row>
    <row r="215" spans="1:41" x14ac:dyDescent="0.2">
      <c r="A215" s="253" t="s">
        <v>821</v>
      </c>
      <c r="B215" s="251"/>
      <c r="C215" s="252" t="s">
        <v>164</v>
      </c>
      <c r="D215" s="252" t="s">
        <v>164</v>
      </c>
      <c r="E215" s="252" t="s">
        <v>164</v>
      </c>
      <c r="F215" s="252" t="s">
        <v>641</v>
      </c>
      <c r="G215" s="252" t="s">
        <v>164</v>
      </c>
      <c r="H215" s="252" t="s">
        <v>641</v>
      </c>
      <c r="I215" s="252" t="s">
        <v>164</v>
      </c>
      <c r="J215" s="252" t="s">
        <v>164</v>
      </c>
      <c r="K215" s="252"/>
      <c r="L215" s="252"/>
      <c r="M215" s="252"/>
      <c r="N215" s="252"/>
      <c r="O215" s="252"/>
      <c r="P215" s="253">
        <f t="shared" si="93"/>
        <v>0</v>
      </c>
      <c r="Q215" s="253">
        <f t="shared" si="79"/>
        <v>0</v>
      </c>
      <c r="R215" s="253">
        <f t="shared" si="80"/>
        <v>0</v>
      </c>
      <c r="S215" s="253">
        <f t="shared" si="81"/>
        <v>0</v>
      </c>
      <c r="T215" s="253">
        <f t="shared" si="82"/>
        <v>0</v>
      </c>
      <c r="U215" s="253">
        <f t="shared" si="83"/>
        <v>0</v>
      </c>
      <c r="V215" s="253">
        <f t="shared" si="84"/>
        <v>0</v>
      </c>
      <c r="W215" s="253">
        <f t="shared" si="85"/>
        <v>0</v>
      </c>
      <c r="X215" s="253">
        <f t="shared" si="86"/>
        <v>0</v>
      </c>
      <c r="Y215" s="253">
        <f t="shared" si="87"/>
        <v>0</v>
      </c>
      <c r="Z215" s="253">
        <f t="shared" si="88"/>
        <v>0</v>
      </c>
      <c r="AA215" s="253">
        <f t="shared" si="89"/>
        <v>0</v>
      </c>
      <c r="AB215" s="253">
        <f t="shared" si="90"/>
        <v>0</v>
      </c>
      <c r="AC215" s="253">
        <f t="shared" si="91"/>
        <v>0</v>
      </c>
      <c r="AD215" s="253">
        <f t="shared" si="92"/>
        <v>0</v>
      </c>
      <c r="AE215" s="395"/>
      <c r="AH215" s="395"/>
      <c r="AI215" s="395"/>
      <c r="AJ215" s="395"/>
      <c r="AK215" s="395"/>
      <c r="AL215" s="395"/>
      <c r="AM215" s="395"/>
      <c r="AN215" s="395"/>
      <c r="AO215" s="395"/>
    </row>
    <row r="216" spans="1:41" hidden="1" x14ac:dyDescent="0.2">
      <c r="A216" s="253" t="s">
        <v>822</v>
      </c>
      <c r="B216" s="251"/>
      <c r="C216" s="252" t="s">
        <v>164</v>
      </c>
      <c r="D216" s="252" t="s">
        <v>164</v>
      </c>
      <c r="E216" s="252" t="s">
        <v>164</v>
      </c>
      <c r="F216" s="252" t="s">
        <v>164</v>
      </c>
      <c r="G216" s="252" t="s">
        <v>164</v>
      </c>
      <c r="H216" s="252" t="s">
        <v>164</v>
      </c>
      <c r="I216" s="252" t="s">
        <v>164</v>
      </c>
      <c r="J216" s="252" t="s">
        <v>164</v>
      </c>
      <c r="K216" s="252"/>
      <c r="L216" s="252"/>
      <c r="M216" s="252"/>
      <c r="N216" s="252"/>
      <c r="O216" s="252"/>
      <c r="P216" s="253">
        <f t="shared" si="93"/>
        <v>0</v>
      </c>
      <c r="Q216" s="253">
        <f t="shared" si="79"/>
        <v>0</v>
      </c>
      <c r="R216" s="253">
        <f t="shared" si="80"/>
        <v>0</v>
      </c>
      <c r="S216" s="253">
        <f t="shared" si="81"/>
        <v>0</v>
      </c>
      <c r="T216" s="253">
        <f t="shared" si="82"/>
        <v>0</v>
      </c>
      <c r="U216" s="253">
        <f t="shared" si="83"/>
        <v>0</v>
      </c>
      <c r="V216" s="253">
        <f t="shared" si="84"/>
        <v>0</v>
      </c>
      <c r="W216" s="253">
        <f t="shared" si="85"/>
        <v>0</v>
      </c>
      <c r="X216" s="253">
        <f t="shared" si="86"/>
        <v>0</v>
      </c>
      <c r="Y216" s="253">
        <f t="shared" si="87"/>
        <v>0</v>
      </c>
      <c r="Z216" s="253">
        <f t="shared" si="88"/>
        <v>0</v>
      </c>
      <c r="AA216" s="253">
        <f t="shared" si="89"/>
        <v>0</v>
      </c>
      <c r="AB216" s="253">
        <f t="shared" si="90"/>
        <v>0</v>
      </c>
      <c r="AC216" s="253">
        <f t="shared" si="91"/>
        <v>0</v>
      </c>
      <c r="AD216" s="253">
        <f t="shared" si="92"/>
        <v>0</v>
      </c>
      <c r="AE216" s="395"/>
      <c r="AH216" s="395"/>
      <c r="AI216" s="395"/>
      <c r="AJ216" s="395"/>
      <c r="AK216" s="395"/>
      <c r="AL216" s="395"/>
      <c r="AM216" s="395"/>
      <c r="AN216" s="395"/>
      <c r="AO216" s="395"/>
    </row>
    <row r="217" spans="1:41" x14ac:dyDescent="0.2">
      <c r="A217" s="253" t="s">
        <v>823</v>
      </c>
      <c r="B217" s="251"/>
      <c r="C217" s="252" t="s">
        <v>641</v>
      </c>
      <c r="D217" s="252" t="s">
        <v>164</v>
      </c>
      <c r="E217" s="252" t="s">
        <v>164</v>
      </c>
      <c r="F217" s="252" t="s">
        <v>641</v>
      </c>
      <c r="G217" s="252" t="s">
        <v>164</v>
      </c>
      <c r="H217" s="252" t="s">
        <v>641</v>
      </c>
      <c r="I217" s="252" t="s">
        <v>164</v>
      </c>
      <c r="J217" s="252" t="s">
        <v>164</v>
      </c>
      <c r="K217" s="252"/>
      <c r="L217" s="252"/>
      <c r="M217" s="252"/>
      <c r="N217" s="252"/>
      <c r="O217" s="252"/>
      <c r="P217" s="253">
        <f t="shared" si="93"/>
        <v>0</v>
      </c>
      <c r="Q217" s="253">
        <f t="shared" si="79"/>
        <v>0</v>
      </c>
      <c r="R217" s="253">
        <f t="shared" si="80"/>
        <v>0</v>
      </c>
      <c r="S217" s="253">
        <f t="shared" si="81"/>
        <v>0</v>
      </c>
      <c r="T217" s="253">
        <f t="shared" si="82"/>
        <v>0</v>
      </c>
      <c r="U217" s="253">
        <f t="shared" si="83"/>
        <v>0</v>
      </c>
      <c r="V217" s="253">
        <f t="shared" si="84"/>
        <v>0</v>
      </c>
      <c r="W217" s="253">
        <f t="shared" si="85"/>
        <v>0</v>
      </c>
      <c r="X217" s="253">
        <f t="shared" si="86"/>
        <v>0</v>
      </c>
      <c r="Y217" s="253">
        <f t="shared" si="87"/>
        <v>0</v>
      </c>
      <c r="Z217" s="253">
        <f t="shared" si="88"/>
        <v>0</v>
      </c>
      <c r="AA217" s="253">
        <f t="shared" si="89"/>
        <v>0</v>
      </c>
      <c r="AB217" s="253">
        <f t="shared" si="90"/>
        <v>0</v>
      </c>
      <c r="AC217" s="253">
        <f t="shared" si="91"/>
        <v>0</v>
      </c>
      <c r="AD217" s="253">
        <f t="shared" si="92"/>
        <v>0</v>
      </c>
      <c r="AE217" s="395"/>
      <c r="AH217" s="395"/>
      <c r="AI217" s="395"/>
      <c r="AJ217" s="395"/>
      <c r="AK217" s="395"/>
      <c r="AL217" s="395"/>
      <c r="AM217" s="395"/>
      <c r="AN217" s="395"/>
      <c r="AO217" s="395"/>
    </row>
    <row r="218" spans="1:41" x14ac:dyDescent="0.2">
      <c r="A218" s="253" t="s">
        <v>824</v>
      </c>
      <c r="B218" s="251"/>
      <c r="C218" s="252" t="s">
        <v>641</v>
      </c>
      <c r="D218" s="252" t="s">
        <v>164</v>
      </c>
      <c r="E218" s="252" t="s">
        <v>164</v>
      </c>
      <c r="F218" s="252" t="s">
        <v>164</v>
      </c>
      <c r="G218" s="252" t="s">
        <v>164</v>
      </c>
      <c r="H218" s="252" t="s">
        <v>164</v>
      </c>
      <c r="I218" s="252" t="s">
        <v>164</v>
      </c>
      <c r="J218" s="252" t="s">
        <v>164</v>
      </c>
      <c r="K218" s="252"/>
      <c r="L218" s="252"/>
      <c r="M218" s="252"/>
      <c r="N218" s="252"/>
      <c r="O218" s="252"/>
      <c r="P218" s="253">
        <f t="shared" si="93"/>
        <v>0</v>
      </c>
      <c r="Q218" s="253">
        <f t="shared" si="79"/>
        <v>0</v>
      </c>
      <c r="R218" s="253">
        <f t="shared" si="80"/>
        <v>0</v>
      </c>
      <c r="S218" s="253">
        <f t="shared" si="81"/>
        <v>0</v>
      </c>
      <c r="T218" s="253">
        <f t="shared" si="82"/>
        <v>0</v>
      </c>
      <c r="U218" s="253">
        <f t="shared" si="83"/>
        <v>0</v>
      </c>
      <c r="V218" s="253">
        <f t="shared" si="84"/>
        <v>0</v>
      </c>
      <c r="W218" s="253">
        <f t="shared" si="85"/>
        <v>0</v>
      </c>
      <c r="X218" s="253">
        <f t="shared" si="86"/>
        <v>0</v>
      </c>
      <c r="Y218" s="253">
        <f t="shared" si="87"/>
        <v>0</v>
      </c>
      <c r="Z218" s="253">
        <f t="shared" si="88"/>
        <v>0</v>
      </c>
      <c r="AA218" s="253">
        <f t="shared" si="89"/>
        <v>0</v>
      </c>
      <c r="AB218" s="253">
        <f t="shared" si="90"/>
        <v>0</v>
      </c>
      <c r="AC218" s="253">
        <f t="shared" si="91"/>
        <v>0</v>
      </c>
      <c r="AD218" s="253">
        <f t="shared" si="92"/>
        <v>0</v>
      </c>
      <c r="AE218" s="395"/>
      <c r="AH218" s="395"/>
      <c r="AI218" s="395"/>
      <c r="AJ218" s="395"/>
      <c r="AK218" s="395"/>
      <c r="AL218" s="395"/>
      <c r="AM218" s="395"/>
      <c r="AN218" s="395"/>
      <c r="AO218" s="395"/>
    </row>
  </sheetData>
  <sheetProtection algorithmName="SHA-512" hashValue="yb77Opdc6K6cDoGFVHoeRMBxmQJLv4UzAX0d8lCyIh+lgYeTbv37CNrj1powpZGmC8T8y8g1QrrFaD1rKP9dbg==" saltValue="D8Lr5jfTSeuHvs06ytxrew==" spinCount="100000" sheet="1" selectLockedCells="1"/>
  <conditionalFormatting sqref="B5:O64 C65:F113 G65:K128 B65:B218 L65:O218 D114:F114 G129:H175 I163:J163 G176 G177:H179">
    <cfRule type="cellIs" dxfId="6" priority="22" stopIfTrue="1" operator="equal">
      <formula>"X"</formula>
    </cfRule>
  </conditionalFormatting>
  <conditionalFormatting sqref="C115:F218">
    <cfRule type="cellIs" dxfId="5" priority="1" stopIfTrue="1" operator="equal">
      <formula>"X"</formula>
    </cfRule>
  </conditionalFormatting>
  <conditionalFormatting sqref="C1:O1">
    <cfRule type="expression" dxfId="4" priority="23" stopIfTrue="1">
      <formula>IF($B$4=C4,TRUE,FALSE)</formula>
    </cfRule>
  </conditionalFormatting>
  <conditionalFormatting sqref="G180:K218">
    <cfRule type="cellIs" dxfId="3" priority="10" stopIfTrue="1" operator="equal">
      <formula>"X"</formula>
    </cfRule>
  </conditionalFormatting>
  <conditionalFormatting sqref="I129:K162">
    <cfRule type="cellIs" dxfId="2" priority="16" stopIfTrue="1" operator="equal">
      <formula>"X"</formula>
    </cfRule>
  </conditionalFormatting>
  <conditionalFormatting sqref="I164:K179">
    <cfRule type="cellIs" dxfId="1" priority="21" stopIfTrue="1" operator="equal">
      <formula>"X"</formula>
    </cfRule>
  </conditionalFormatting>
  <pageMargins left="0.39370078740157483" right="0.39370078740157483" top="0.39370078740157483" bottom="0.39370078740157483" header="0.19685039370078741" footer="0.19685039370078741"/>
  <pageSetup paperSize="9" scale="98" fitToHeight="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BA4D77B-D98D-4035-8D03-2C8A9B4B9FD6}">
          <x14:formula1>
            <xm:f>"-,X"</xm:f>
          </x14:formula1>
          <xm:sqref>B114 IL114 SH114 ACD114 ALZ114 AVV114 BFR114 BPN114 BZJ114 CJF114 CTB114 DCX114 DMT114 DWP114 EGL114 EQH114 FAD114 FJZ114 FTV114 GDR114 GNN114 GXJ114 HHF114 HRB114 IAX114 IKT114 IUP114 JEL114 JOH114 JYD114 KHZ114 KRV114 LBR114 LLN114 LVJ114 MFF114 MPB114 MYX114 NIT114 NSP114 OCL114 OMH114 OWD114 PFZ114 PPV114 PZR114 QJN114 QTJ114 RDF114 RNB114 RWX114 SGT114 SQP114 TAL114 TKH114 TUD114 UDZ114 UNV114 UXR114 VHN114 VRJ114 WBF114 WLB114 WUX114 B65629 IL65629 SH65629 ACD65629 ALZ65629 AVV65629 BFR65629 BPN65629 BZJ65629 CJF65629 CTB65629 DCX65629 DMT65629 DWP65629 EGL65629 EQH65629 FAD65629 FJZ65629 FTV65629 GDR65629 GNN65629 GXJ65629 HHF65629 HRB65629 IAX65629 IKT65629 IUP65629 JEL65629 JOH65629 JYD65629 KHZ65629 KRV65629 LBR65629 LLN65629 LVJ65629 MFF65629 MPB65629 MYX65629 NIT65629 NSP65629 OCL65629 OMH65629 OWD65629 PFZ65629 PPV65629 PZR65629 QJN65629 QTJ65629 RDF65629 RNB65629 RWX65629 SGT65629 SQP65629 TAL65629 TKH65629 TUD65629 UDZ65629 UNV65629 UXR65629 VHN65629 VRJ65629 WBF65629 WLB65629 WUX65629 B131165 IL131165 SH131165 ACD131165 ALZ131165 AVV131165 BFR131165 BPN131165 BZJ131165 CJF131165 CTB131165 DCX131165 DMT131165 DWP131165 EGL131165 EQH131165 FAD131165 FJZ131165 FTV131165 GDR131165 GNN131165 GXJ131165 HHF131165 HRB131165 IAX131165 IKT131165 IUP131165 JEL131165 JOH131165 JYD131165 KHZ131165 KRV131165 LBR131165 LLN131165 LVJ131165 MFF131165 MPB131165 MYX131165 NIT131165 NSP131165 OCL131165 OMH131165 OWD131165 PFZ131165 PPV131165 PZR131165 QJN131165 QTJ131165 RDF131165 RNB131165 RWX131165 SGT131165 SQP131165 TAL131165 TKH131165 TUD131165 UDZ131165 UNV131165 UXR131165 VHN131165 VRJ131165 WBF131165 WLB131165 WUX131165 B196701 IL196701 SH196701 ACD196701 ALZ196701 AVV196701 BFR196701 BPN196701 BZJ196701 CJF196701 CTB196701 DCX196701 DMT196701 DWP196701 EGL196701 EQH196701 FAD196701 FJZ196701 FTV196701 GDR196701 GNN196701 GXJ196701 HHF196701 HRB196701 IAX196701 IKT196701 IUP196701 JEL196701 JOH196701 JYD196701 KHZ196701 KRV196701 LBR196701 LLN196701 LVJ196701 MFF196701 MPB196701 MYX196701 NIT196701 NSP196701 OCL196701 OMH196701 OWD196701 PFZ196701 PPV196701 PZR196701 QJN196701 QTJ196701 RDF196701 RNB196701 RWX196701 SGT196701 SQP196701 TAL196701 TKH196701 TUD196701 UDZ196701 UNV196701 UXR196701 VHN196701 VRJ196701 WBF196701 WLB196701 WUX196701 B262237 IL262237 SH262237 ACD262237 ALZ262237 AVV262237 BFR262237 BPN262237 BZJ262237 CJF262237 CTB262237 DCX262237 DMT262237 DWP262237 EGL262237 EQH262237 FAD262237 FJZ262237 FTV262237 GDR262237 GNN262237 GXJ262237 HHF262237 HRB262237 IAX262237 IKT262237 IUP262237 JEL262237 JOH262237 JYD262237 KHZ262237 KRV262237 LBR262237 LLN262237 LVJ262237 MFF262237 MPB262237 MYX262237 NIT262237 NSP262237 OCL262237 OMH262237 OWD262237 PFZ262237 PPV262237 PZR262237 QJN262237 QTJ262237 RDF262237 RNB262237 RWX262237 SGT262237 SQP262237 TAL262237 TKH262237 TUD262237 UDZ262237 UNV262237 UXR262237 VHN262237 VRJ262237 WBF262237 WLB262237 WUX262237 B327773 IL327773 SH327773 ACD327773 ALZ327773 AVV327773 BFR327773 BPN327773 BZJ327773 CJF327773 CTB327773 DCX327773 DMT327773 DWP327773 EGL327773 EQH327773 FAD327773 FJZ327773 FTV327773 GDR327773 GNN327773 GXJ327773 HHF327773 HRB327773 IAX327773 IKT327773 IUP327773 JEL327773 JOH327773 JYD327773 KHZ327773 KRV327773 LBR327773 LLN327773 LVJ327773 MFF327773 MPB327773 MYX327773 NIT327773 NSP327773 OCL327773 OMH327773 OWD327773 PFZ327773 PPV327773 PZR327773 QJN327773 QTJ327773 RDF327773 RNB327773 RWX327773 SGT327773 SQP327773 TAL327773 TKH327773 TUD327773 UDZ327773 UNV327773 UXR327773 VHN327773 VRJ327773 WBF327773 WLB327773 WUX327773 B393309 IL393309 SH393309 ACD393309 ALZ393309 AVV393309 BFR393309 BPN393309 BZJ393309 CJF393309 CTB393309 DCX393309 DMT393309 DWP393309 EGL393309 EQH393309 FAD393309 FJZ393309 FTV393309 GDR393309 GNN393309 GXJ393309 HHF393309 HRB393309 IAX393309 IKT393309 IUP393309 JEL393309 JOH393309 JYD393309 KHZ393309 KRV393309 LBR393309 LLN393309 LVJ393309 MFF393309 MPB393309 MYX393309 NIT393309 NSP393309 OCL393309 OMH393309 OWD393309 PFZ393309 PPV393309 PZR393309 QJN393309 QTJ393309 RDF393309 RNB393309 RWX393309 SGT393309 SQP393309 TAL393309 TKH393309 TUD393309 UDZ393309 UNV393309 UXR393309 VHN393309 VRJ393309 WBF393309 WLB393309 WUX393309 B458845 IL458845 SH458845 ACD458845 ALZ458845 AVV458845 BFR458845 BPN458845 BZJ458845 CJF458845 CTB458845 DCX458845 DMT458845 DWP458845 EGL458845 EQH458845 FAD458845 FJZ458845 FTV458845 GDR458845 GNN458845 GXJ458845 HHF458845 HRB458845 IAX458845 IKT458845 IUP458845 JEL458845 JOH458845 JYD458845 KHZ458845 KRV458845 LBR458845 LLN458845 LVJ458845 MFF458845 MPB458845 MYX458845 NIT458845 NSP458845 OCL458845 OMH458845 OWD458845 PFZ458845 PPV458845 PZR458845 QJN458845 QTJ458845 RDF458845 RNB458845 RWX458845 SGT458845 SQP458845 TAL458845 TKH458845 TUD458845 UDZ458845 UNV458845 UXR458845 VHN458845 VRJ458845 WBF458845 WLB458845 WUX458845 B524381 IL524381 SH524381 ACD524381 ALZ524381 AVV524381 BFR524381 BPN524381 BZJ524381 CJF524381 CTB524381 DCX524381 DMT524381 DWP524381 EGL524381 EQH524381 FAD524381 FJZ524381 FTV524381 GDR524381 GNN524381 GXJ524381 HHF524381 HRB524381 IAX524381 IKT524381 IUP524381 JEL524381 JOH524381 JYD524381 KHZ524381 KRV524381 LBR524381 LLN524381 LVJ524381 MFF524381 MPB524381 MYX524381 NIT524381 NSP524381 OCL524381 OMH524381 OWD524381 PFZ524381 PPV524381 PZR524381 QJN524381 QTJ524381 RDF524381 RNB524381 RWX524381 SGT524381 SQP524381 TAL524381 TKH524381 TUD524381 UDZ524381 UNV524381 UXR524381 VHN524381 VRJ524381 WBF524381 WLB524381 WUX524381 B589917 IL589917 SH589917 ACD589917 ALZ589917 AVV589917 BFR589917 BPN589917 BZJ589917 CJF589917 CTB589917 DCX589917 DMT589917 DWP589917 EGL589917 EQH589917 FAD589917 FJZ589917 FTV589917 GDR589917 GNN589917 GXJ589917 HHF589917 HRB589917 IAX589917 IKT589917 IUP589917 JEL589917 JOH589917 JYD589917 KHZ589917 KRV589917 LBR589917 LLN589917 LVJ589917 MFF589917 MPB589917 MYX589917 NIT589917 NSP589917 OCL589917 OMH589917 OWD589917 PFZ589917 PPV589917 PZR589917 QJN589917 QTJ589917 RDF589917 RNB589917 RWX589917 SGT589917 SQP589917 TAL589917 TKH589917 TUD589917 UDZ589917 UNV589917 UXR589917 VHN589917 VRJ589917 WBF589917 WLB589917 WUX589917 B655453 IL655453 SH655453 ACD655453 ALZ655453 AVV655453 BFR655453 BPN655453 BZJ655453 CJF655453 CTB655453 DCX655453 DMT655453 DWP655453 EGL655453 EQH655453 FAD655453 FJZ655453 FTV655453 GDR655453 GNN655453 GXJ655453 HHF655453 HRB655453 IAX655453 IKT655453 IUP655453 JEL655453 JOH655453 JYD655453 KHZ655453 KRV655453 LBR655453 LLN655453 LVJ655453 MFF655453 MPB655453 MYX655453 NIT655453 NSP655453 OCL655453 OMH655453 OWD655453 PFZ655453 PPV655453 PZR655453 QJN655453 QTJ655453 RDF655453 RNB655453 RWX655453 SGT655453 SQP655453 TAL655453 TKH655453 TUD655453 UDZ655453 UNV655453 UXR655453 VHN655453 VRJ655453 WBF655453 WLB655453 WUX655453 B720989 IL720989 SH720989 ACD720989 ALZ720989 AVV720989 BFR720989 BPN720989 BZJ720989 CJF720989 CTB720989 DCX720989 DMT720989 DWP720989 EGL720989 EQH720989 FAD720989 FJZ720989 FTV720989 GDR720989 GNN720989 GXJ720989 HHF720989 HRB720989 IAX720989 IKT720989 IUP720989 JEL720989 JOH720989 JYD720989 KHZ720989 KRV720989 LBR720989 LLN720989 LVJ720989 MFF720989 MPB720989 MYX720989 NIT720989 NSP720989 OCL720989 OMH720989 OWD720989 PFZ720989 PPV720989 PZR720989 QJN720989 QTJ720989 RDF720989 RNB720989 RWX720989 SGT720989 SQP720989 TAL720989 TKH720989 TUD720989 UDZ720989 UNV720989 UXR720989 VHN720989 VRJ720989 WBF720989 WLB720989 WUX720989 B786525 IL786525 SH786525 ACD786525 ALZ786525 AVV786525 BFR786525 BPN786525 BZJ786525 CJF786525 CTB786525 DCX786525 DMT786525 DWP786525 EGL786525 EQH786525 FAD786525 FJZ786525 FTV786525 GDR786525 GNN786525 GXJ786525 HHF786525 HRB786525 IAX786525 IKT786525 IUP786525 JEL786525 JOH786525 JYD786525 KHZ786525 KRV786525 LBR786525 LLN786525 LVJ786525 MFF786525 MPB786525 MYX786525 NIT786525 NSP786525 OCL786525 OMH786525 OWD786525 PFZ786525 PPV786525 PZR786525 QJN786525 QTJ786525 RDF786525 RNB786525 RWX786525 SGT786525 SQP786525 TAL786525 TKH786525 TUD786525 UDZ786525 UNV786525 UXR786525 VHN786525 VRJ786525 WBF786525 WLB786525 WUX786525 B852061 IL852061 SH852061 ACD852061 ALZ852061 AVV852061 BFR852061 BPN852061 BZJ852061 CJF852061 CTB852061 DCX852061 DMT852061 DWP852061 EGL852061 EQH852061 FAD852061 FJZ852061 FTV852061 GDR852061 GNN852061 GXJ852061 HHF852061 HRB852061 IAX852061 IKT852061 IUP852061 JEL852061 JOH852061 JYD852061 KHZ852061 KRV852061 LBR852061 LLN852061 LVJ852061 MFF852061 MPB852061 MYX852061 NIT852061 NSP852061 OCL852061 OMH852061 OWD852061 PFZ852061 PPV852061 PZR852061 QJN852061 QTJ852061 RDF852061 RNB852061 RWX852061 SGT852061 SQP852061 TAL852061 TKH852061 TUD852061 UDZ852061 UNV852061 UXR852061 VHN852061 VRJ852061 WBF852061 WLB852061 WUX852061 B917597 IL917597 SH917597 ACD917597 ALZ917597 AVV917597 BFR917597 BPN917597 BZJ917597 CJF917597 CTB917597 DCX917597 DMT917597 DWP917597 EGL917597 EQH917597 FAD917597 FJZ917597 FTV917597 GDR917597 GNN917597 GXJ917597 HHF917597 HRB917597 IAX917597 IKT917597 IUP917597 JEL917597 JOH917597 JYD917597 KHZ917597 KRV917597 LBR917597 LLN917597 LVJ917597 MFF917597 MPB917597 MYX917597 NIT917597 NSP917597 OCL917597 OMH917597 OWD917597 PFZ917597 PPV917597 PZR917597 QJN917597 QTJ917597 RDF917597 RNB917597 RWX917597 SGT917597 SQP917597 TAL917597 TKH917597 TUD917597 UDZ917597 UNV917597 UXR917597 VHN917597 VRJ917597 WBF917597 WLB917597 WUX917597 B983133 IL983133 SH983133 ACD983133 ALZ983133 AVV983133 BFR983133 BPN983133 BZJ983133 CJF983133 CTB983133 DCX983133 DMT983133 DWP983133 EGL983133 EQH983133 FAD983133 FJZ983133 FTV983133 GDR983133 GNN983133 GXJ983133 HHF983133 HRB983133 IAX983133 IKT983133 IUP983133 JEL983133 JOH983133 JYD983133 KHZ983133 KRV983133 LBR983133 LLN983133 LVJ983133 MFF983133 MPB983133 MYX983133 NIT983133 NSP983133 OCL983133 OMH983133 OWD983133 PFZ983133 PPV983133 PZR983133 QJN983133 QTJ983133 RDF983133 RNB983133 RWX983133 SGT983133 SQP983133 TAL983133 TKH983133 TUD983133 UDZ983133 UNV983133 UXR983133 VHN983133 VRJ983133 WBF983133 WLB983133 WUX983133 B65520:F65628 IL65520:IP65628 SH65520:SL65628 ACD65520:ACH65628 ALZ65520:AMD65628 AVV65520:AVZ65628 BFR65520:BFV65628 BPN65520:BPR65628 BZJ65520:BZN65628 CJF65520:CJJ65628 CTB65520:CTF65628 DCX65520:DDB65628 DMT65520:DMX65628 DWP65520:DWT65628 EGL65520:EGP65628 EQH65520:EQL65628 FAD65520:FAH65628 FJZ65520:FKD65628 FTV65520:FTZ65628 GDR65520:GDV65628 GNN65520:GNR65628 GXJ65520:GXN65628 HHF65520:HHJ65628 HRB65520:HRF65628 IAX65520:IBB65628 IKT65520:IKX65628 IUP65520:IUT65628 JEL65520:JEP65628 JOH65520:JOL65628 JYD65520:JYH65628 KHZ65520:KID65628 KRV65520:KRZ65628 LBR65520:LBV65628 LLN65520:LLR65628 LVJ65520:LVN65628 MFF65520:MFJ65628 MPB65520:MPF65628 MYX65520:MZB65628 NIT65520:NIX65628 NSP65520:NST65628 OCL65520:OCP65628 OMH65520:OML65628 OWD65520:OWH65628 PFZ65520:PGD65628 PPV65520:PPZ65628 PZR65520:PZV65628 QJN65520:QJR65628 QTJ65520:QTN65628 RDF65520:RDJ65628 RNB65520:RNF65628 RWX65520:RXB65628 SGT65520:SGX65628 SQP65520:SQT65628 TAL65520:TAP65628 TKH65520:TKL65628 TUD65520:TUH65628 UDZ65520:UED65628 UNV65520:UNZ65628 UXR65520:UXV65628 VHN65520:VHR65628 VRJ65520:VRN65628 WBF65520:WBJ65628 WLB65520:WLF65628 WUX65520:WVB65628 B131056:F131164 IL131056:IP131164 SH131056:SL131164 ACD131056:ACH131164 ALZ131056:AMD131164 AVV131056:AVZ131164 BFR131056:BFV131164 BPN131056:BPR131164 BZJ131056:BZN131164 CJF131056:CJJ131164 CTB131056:CTF131164 DCX131056:DDB131164 DMT131056:DMX131164 DWP131056:DWT131164 EGL131056:EGP131164 EQH131056:EQL131164 FAD131056:FAH131164 FJZ131056:FKD131164 FTV131056:FTZ131164 GDR131056:GDV131164 GNN131056:GNR131164 GXJ131056:GXN131164 HHF131056:HHJ131164 HRB131056:HRF131164 IAX131056:IBB131164 IKT131056:IKX131164 IUP131056:IUT131164 JEL131056:JEP131164 JOH131056:JOL131164 JYD131056:JYH131164 KHZ131056:KID131164 KRV131056:KRZ131164 LBR131056:LBV131164 LLN131056:LLR131164 LVJ131056:LVN131164 MFF131056:MFJ131164 MPB131056:MPF131164 MYX131056:MZB131164 NIT131056:NIX131164 NSP131056:NST131164 OCL131056:OCP131164 OMH131056:OML131164 OWD131056:OWH131164 PFZ131056:PGD131164 PPV131056:PPZ131164 PZR131056:PZV131164 QJN131056:QJR131164 QTJ131056:QTN131164 RDF131056:RDJ131164 RNB131056:RNF131164 RWX131056:RXB131164 SGT131056:SGX131164 SQP131056:SQT131164 TAL131056:TAP131164 TKH131056:TKL131164 TUD131056:TUH131164 UDZ131056:UED131164 UNV131056:UNZ131164 UXR131056:UXV131164 VHN131056:VHR131164 VRJ131056:VRN131164 WBF131056:WBJ131164 WLB131056:WLF131164 WUX131056:WVB131164 B196592:F196700 IL196592:IP196700 SH196592:SL196700 ACD196592:ACH196700 ALZ196592:AMD196700 AVV196592:AVZ196700 BFR196592:BFV196700 BPN196592:BPR196700 BZJ196592:BZN196700 CJF196592:CJJ196700 CTB196592:CTF196700 DCX196592:DDB196700 DMT196592:DMX196700 DWP196592:DWT196700 EGL196592:EGP196700 EQH196592:EQL196700 FAD196592:FAH196700 FJZ196592:FKD196700 FTV196592:FTZ196700 GDR196592:GDV196700 GNN196592:GNR196700 GXJ196592:GXN196700 HHF196592:HHJ196700 HRB196592:HRF196700 IAX196592:IBB196700 IKT196592:IKX196700 IUP196592:IUT196700 JEL196592:JEP196700 JOH196592:JOL196700 JYD196592:JYH196700 KHZ196592:KID196700 KRV196592:KRZ196700 LBR196592:LBV196700 LLN196592:LLR196700 LVJ196592:LVN196700 MFF196592:MFJ196700 MPB196592:MPF196700 MYX196592:MZB196700 NIT196592:NIX196700 NSP196592:NST196700 OCL196592:OCP196700 OMH196592:OML196700 OWD196592:OWH196700 PFZ196592:PGD196700 PPV196592:PPZ196700 PZR196592:PZV196700 QJN196592:QJR196700 QTJ196592:QTN196700 RDF196592:RDJ196700 RNB196592:RNF196700 RWX196592:RXB196700 SGT196592:SGX196700 SQP196592:SQT196700 TAL196592:TAP196700 TKH196592:TKL196700 TUD196592:TUH196700 UDZ196592:UED196700 UNV196592:UNZ196700 UXR196592:UXV196700 VHN196592:VHR196700 VRJ196592:VRN196700 WBF196592:WBJ196700 WLB196592:WLF196700 WUX196592:WVB196700 B262128:F262236 IL262128:IP262236 SH262128:SL262236 ACD262128:ACH262236 ALZ262128:AMD262236 AVV262128:AVZ262236 BFR262128:BFV262236 BPN262128:BPR262236 BZJ262128:BZN262236 CJF262128:CJJ262236 CTB262128:CTF262236 DCX262128:DDB262236 DMT262128:DMX262236 DWP262128:DWT262236 EGL262128:EGP262236 EQH262128:EQL262236 FAD262128:FAH262236 FJZ262128:FKD262236 FTV262128:FTZ262236 GDR262128:GDV262236 GNN262128:GNR262236 GXJ262128:GXN262236 HHF262128:HHJ262236 HRB262128:HRF262236 IAX262128:IBB262236 IKT262128:IKX262236 IUP262128:IUT262236 JEL262128:JEP262236 JOH262128:JOL262236 JYD262128:JYH262236 KHZ262128:KID262236 KRV262128:KRZ262236 LBR262128:LBV262236 LLN262128:LLR262236 LVJ262128:LVN262236 MFF262128:MFJ262236 MPB262128:MPF262236 MYX262128:MZB262236 NIT262128:NIX262236 NSP262128:NST262236 OCL262128:OCP262236 OMH262128:OML262236 OWD262128:OWH262236 PFZ262128:PGD262236 PPV262128:PPZ262236 PZR262128:PZV262236 QJN262128:QJR262236 QTJ262128:QTN262236 RDF262128:RDJ262236 RNB262128:RNF262236 RWX262128:RXB262236 SGT262128:SGX262236 SQP262128:SQT262236 TAL262128:TAP262236 TKH262128:TKL262236 TUD262128:TUH262236 UDZ262128:UED262236 UNV262128:UNZ262236 UXR262128:UXV262236 VHN262128:VHR262236 VRJ262128:VRN262236 WBF262128:WBJ262236 WLB262128:WLF262236 WUX262128:WVB262236 B327664:F327772 IL327664:IP327772 SH327664:SL327772 ACD327664:ACH327772 ALZ327664:AMD327772 AVV327664:AVZ327772 BFR327664:BFV327772 BPN327664:BPR327772 BZJ327664:BZN327772 CJF327664:CJJ327772 CTB327664:CTF327772 DCX327664:DDB327772 DMT327664:DMX327772 DWP327664:DWT327772 EGL327664:EGP327772 EQH327664:EQL327772 FAD327664:FAH327772 FJZ327664:FKD327772 FTV327664:FTZ327772 GDR327664:GDV327772 GNN327664:GNR327772 GXJ327664:GXN327772 HHF327664:HHJ327772 HRB327664:HRF327772 IAX327664:IBB327772 IKT327664:IKX327772 IUP327664:IUT327772 JEL327664:JEP327772 JOH327664:JOL327772 JYD327664:JYH327772 KHZ327664:KID327772 KRV327664:KRZ327772 LBR327664:LBV327772 LLN327664:LLR327772 LVJ327664:LVN327772 MFF327664:MFJ327772 MPB327664:MPF327772 MYX327664:MZB327772 NIT327664:NIX327772 NSP327664:NST327772 OCL327664:OCP327772 OMH327664:OML327772 OWD327664:OWH327772 PFZ327664:PGD327772 PPV327664:PPZ327772 PZR327664:PZV327772 QJN327664:QJR327772 QTJ327664:QTN327772 RDF327664:RDJ327772 RNB327664:RNF327772 RWX327664:RXB327772 SGT327664:SGX327772 SQP327664:SQT327772 TAL327664:TAP327772 TKH327664:TKL327772 TUD327664:TUH327772 UDZ327664:UED327772 UNV327664:UNZ327772 UXR327664:UXV327772 VHN327664:VHR327772 VRJ327664:VRN327772 WBF327664:WBJ327772 WLB327664:WLF327772 WUX327664:WVB327772 B393200:F393308 IL393200:IP393308 SH393200:SL393308 ACD393200:ACH393308 ALZ393200:AMD393308 AVV393200:AVZ393308 BFR393200:BFV393308 BPN393200:BPR393308 BZJ393200:BZN393308 CJF393200:CJJ393308 CTB393200:CTF393308 DCX393200:DDB393308 DMT393200:DMX393308 DWP393200:DWT393308 EGL393200:EGP393308 EQH393200:EQL393308 FAD393200:FAH393308 FJZ393200:FKD393308 FTV393200:FTZ393308 GDR393200:GDV393308 GNN393200:GNR393308 GXJ393200:GXN393308 HHF393200:HHJ393308 HRB393200:HRF393308 IAX393200:IBB393308 IKT393200:IKX393308 IUP393200:IUT393308 JEL393200:JEP393308 JOH393200:JOL393308 JYD393200:JYH393308 KHZ393200:KID393308 KRV393200:KRZ393308 LBR393200:LBV393308 LLN393200:LLR393308 LVJ393200:LVN393308 MFF393200:MFJ393308 MPB393200:MPF393308 MYX393200:MZB393308 NIT393200:NIX393308 NSP393200:NST393308 OCL393200:OCP393308 OMH393200:OML393308 OWD393200:OWH393308 PFZ393200:PGD393308 PPV393200:PPZ393308 PZR393200:PZV393308 QJN393200:QJR393308 QTJ393200:QTN393308 RDF393200:RDJ393308 RNB393200:RNF393308 RWX393200:RXB393308 SGT393200:SGX393308 SQP393200:SQT393308 TAL393200:TAP393308 TKH393200:TKL393308 TUD393200:TUH393308 UDZ393200:UED393308 UNV393200:UNZ393308 UXR393200:UXV393308 VHN393200:VHR393308 VRJ393200:VRN393308 WBF393200:WBJ393308 WLB393200:WLF393308 WUX393200:WVB393308 B458736:F458844 IL458736:IP458844 SH458736:SL458844 ACD458736:ACH458844 ALZ458736:AMD458844 AVV458736:AVZ458844 BFR458736:BFV458844 BPN458736:BPR458844 BZJ458736:BZN458844 CJF458736:CJJ458844 CTB458736:CTF458844 DCX458736:DDB458844 DMT458736:DMX458844 DWP458736:DWT458844 EGL458736:EGP458844 EQH458736:EQL458844 FAD458736:FAH458844 FJZ458736:FKD458844 FTV458736:FTZ458844 GDR458736:GDV458844 GNN458736:GNR458844 GXJ458736:GXN458844 HHF458736:HHJ458844 HRB458736:HRF458844 IAX458736:IBB458844 IKT458736:IKX458844 IUP458736:IUT458844 JEL458736:JEP458844 JOH458736:JOL458844 JYD458736:JYH458844 KHZ458736:KID458844 KRV458736:KRZ458844 LBR458736:LBV458844 LLN458736:LLR458844 LVJ458736:LVN458844 MFF458736:MFJ458844 MPB458736:MPF458844 MYX458736:MZB458844 NIT458736:NIX458844 NSP458736:NST458844 OCL458736:OCP458844 OMH458736:OML458844 OWD458736:OWH458844 PFZ458736:PGD458844 PPV458736:PPZ458844 PZR458736:PZV458844 QJN458736:QJR458844 QTJ458736:QTN458844 RDF458736:RDJ458844 RNB458736:RNF458844 RWX458736:RXB458844 SGT458736:SGX458844 SQP458736:SQT458844 TAL458736:TAP458844 TKH458736:TKL458844 TUD458736:TUH458844 UDZ458736:UED458844 UNV458736:UNZ458844 UXR458736:UXV458844 VHN458736:VHR458844 VRJ458736:VRN458844 WBF458736:WBJ458844 WLB458736:WLF458844 WUX458736:WVB458844 B524272:F524380 IL524272:IP524380 SH524272:SL524380 ACD524272:ACH524380 ALZ524272:AMD524380 AVV524272:AVZ524380 BFR524272:BFV524380 BPN524272:BPR524380 BZJ524272:BZN524380 CJF524272:CJJ524380 CTB524272:CTF524380 DCX524272:DDB524380 DMT524272:DMX524380 DWP524272:DWT524380 EGL524272:EGP524380 EQH524272:EQL524380 FAD524272:FAH524380 FJZ524272:FKD524380 FTV524272:FTZ524380 GDR524272:GDV524380 GNN524272:GNR524380 GXJ524272:GXN524380 HHF524272:HHJ524380 HRB524272:HRF524380 IAX524272:IBB524380 IKT524272:IKX524380 IUP524272:IUT524380 JEL524272:JEP524380 JOH524272:JOL524380 JYD524272:JYH524380 KHZ524272:KID524380 KRV524272:KRZ524380 LBR524272:LBV524380 LLN524272:LLR524380 LVJ524272:LVN524380 MFF524272:MFJ524380 MPB524272:MPF524380 MYX524272:MZB524380 NIT524272:NIX524380 NSP524272:NST524380 OCL524272:OCP524380 OMH524272:OML524380 OWD524272:OWH524380 PFZ524272:PGD524380 PPV524272:PPZ524380 PZR524272:PZV524380 QJN524272:QJR524380 QTJ524272:QTN524380 RDF524272:RDJ524380 RNB524272:RNF524380 RWX524272:RXB524380 SGT524272:SGX524380 SQP524272:SQT524380 TAL524272:TAP524380 TKH524272:TKL524380 TUD524272:TUH524380 UDZ524272:UED524380 UNV524272:UNZ524380 UXR524272:UXV524380 VHN524272:VHR524380 VRJ524272:VRN524380 WBF524272:WBJ524380 WLB524272:WLF524380 WUX524272:WVB524380 B589808:F589916 IL589808:IP589916 SH589808:SL589916 ACD589808:ACH589916 ALZ589808:AMD589916 AVV589808:AVZ589916 BFR589808:BFV589916 BPN589808:BPR589916 BZJ589808:BZN589916 CJF589808:CJJ589916 CTB589808:CTF589916 DCX589808:DDB589916 DMT589808:DMX589916 DWP589808:DWT589916 EGL589808:EGP589916 EQH589808:EQL589916 FAD589808:FAH589916 FJZ589808:FKD589916 FTV589808:FTZ589916 GDR589808:GDV589916 GNN589808:GNR589916 GXJ589808:GXN589916 HHF589808:HHJ589916 HRB589808:HRF589916 IAX589808:IBB589916 IKT589808:IKX589916 IUP589808:IUT589916 JEL589808:JEP589916 JOH589808:JOL589916 JYD589808:JYH589916 KHZ589808:KID589916 KRV589808:KRZ589916 LBR589808:LBV589916 LLN589808:LLR589916 LVJ589808:LVN589916 MFF589808:MFJ589916 MPB589808:MPF589916 MYX589808:MZB589916 NIT589808:NIX589916 NSP589808:NST589916 OCL589808:OCP589916 OMH589808:OML589916 OWD589808:OWH589916 PFZ589808:PGD589916 PPV589808:PPZ589916 PZR589808:PZV589916 QJN589808:QJR589916 QTJ589808:QTN589916 RDF589808:RDJ589916 RNB589808:RNF589916 RWX589808:RXB589916 SGT589808:SGX589916 SQP589808:SQT589916 TAL589808:TAP589916 TKH589808:TKL589916 TUD589808:TUH589916 UDZ589808:UED589916 UNV589808:UNZ589916 UXR589808:UXV589916 VHN589808:VHR589916 VRJ589808:VRN589916 WBF589808:WBJ589916 WLB589808:WLF589916 WUX589808:WVB589916 B655344:F655452 IL655344:IP655452 SH655344:SL655452 ACD655344:ACH655452 ALZ655344:AMD655452 AVV655344:AVZ655452 BFR655344:BFV655452 BPN655344:BPR655452 BZJ655344:BZN655452 CJF655344:CJJ655452 CTB655344:CTF655452 DCX655344:DDB655452 DMT655344:DMX655452 DWP655344:DWT655452 EGL655344:EGP655452 EQH655344:EQL655452 FAD655344:FAH655452 FJZ655344:FKD655452 FTV655344:FTZ655452 GDR655344:GDV655452 GNN655344:GNR655452 GXJ655344:GXN655452 HHF655344:HHJ655452 HRB655344:HRF655452 IAX655344:IBB655452 IKT655344:IKX655452 IUP655344:IUT655452 JEL655344:JEP655452 JOH655344:JOL655452 JYD655344:JYH655452 KHZ655344:KID655452 KRV655344:KRZ655452 LBR655344:LBV655452 LLN655344:LLR655452 LVJ655344:LVN655452 MFF655344:MFJ655452 MPB655344:MPF655452 MYX655344:MZB655452 NIT655344:NIX655452 NSP655344:NST655452 OCL655344:OCP655452 OMH655344:OML655452 OWD655344:OWH655452 PFZ655344:PGD655452 PPV655344:PPZ655452 PZR655344:PZV655452 QJN655344:QJR655452 QTJ655344:QTN655452 RDF655344:RDJ655452 RNB655344:RNF655452 RWX655344:RXB655452 SGT655344:SGX655452 SQP655344:SQT655452 TAL655344:TAP655452 TKH655344:TKL655452 TUD655344:TUH655452 UDZ655344:UED655452 UNV655344:UNZ655452 UXR655344:UXV655452 VHN655344:VHR655452 VRJ655344:VRN655452 WBF655344:WBJ655452 WLB655344:WLF655452 WUX655344:WVB655452 B720880:F720988 IL720880:IP720988 SH720880:SL720988 ACD720880:ACH720988 ALZ720880:AMD720988 AVV720880:AVZ720988 BFR720880:BFV720988 BPN720880:BPR720988 BZJ720880:BZN720988 CJF720880:CJJ720988 CTB720880:CTF720988 DCX720880:DDB720988 DMT720880:DMX720988 DWP720880:DWT720988 EGL720880:EGP720988 EQH720880:EQL720988 FAD720880:FAH720988 FJZ720880:FKD720988 FTV720880:FTZ720988 GDR720880:GDV720988 GNN720880:GNR720988 GXJ720880:GXN720988 HHF720880:HHJ720988 HRB720880:HRF720988 IAX720880:IBB720988 IKT720880:IKX720988 IUP720880:IUT720988 JEL720880:JEP720988 JOH720880:JOL720988 JYD720880:JYH720988 KHZ720880:KID720988 KRV720880:KRZ720988 LBR720880:LBV720988 LLN720880:LLR720988 LVJ720880:LVN720988 MFF720880:MFJ720988 MPB720880:MPF720988 MYX720880:MZB720988 NIT720880:NIX720988 NSP720880:NST720988 OCL720880:OCP720988 OMH720880:OML720988 OWD720880:OWH720988 PFZ720880:PGD720988 PPV720880:PPZ720988 PZR720880:PZV720988 QJN720880:QJR720988 QTJ720880:QTN720988 RDF720880:RDJ720988 RNB720880:RNF720988 RWX720880:RXB720988 SGT720880:SGX720988 SQP720880:SQT720988 TAL720880:TAP720988 TKH720880:TKL720988 TUD720880:TUH720988 UDZ720880:UED720988 UNV720880:UNZ720988 UXR720880:UXV720988 VHN720880:VHR720988 VRJ720880:VRN720988 WBF720880:WBJ720988 WLB720880:WLF720988 WUX720880:WVB720988 B786416:F786524 IL786416:IP786524 SH786416:SL786524 ACD786416:ACH786524 ALZ786416:AMD786524 AVV786416:AVZ786524 BFR786416:BFV786524 BPN786416:BPR786524 BZJ786416:BZN786524 CJF786416:CJJ786524 CTB786416:CTF786524 DCX786416:DDB786524 DMT786416:DMX786524 DWP786416:DWT786524 EGL786416:EGP786524 EQH786416:EQL786524 FAD786416:FAH786524 FJZ786416:FKD786524 FTV786416:FTZ786524 GDR786416:GDV786524 GNN786416:GNR786524 GXJ786416:GXN786524 HHF786416:HHJ786524 HRB786416:HRF786524 IAX786416:IBB786524 IKT786416:IKX786524 IUP786416:IUT786524 JEL786416:JEP786524 JOH786416:JOL786524 JYD786416:JYH786524 KHZ786416:KID786524 KRV786416:KRZ786524 LBR786416:LBV786524 LLN786416:LLR786524 LVJ786416:LVN786524 MFF786416:MFJ786524 MPB786416:MPF786524 MYX786416:MZB786524 NIT786416:NIX786524 NSP786416:NST786524 OCL786416:OCP786524 OMH786416:OML786524 OWD786416:OWH786524 PFZ786416:PGD786524 PPV786416:PPZ786524 PZR786416:PZV786524 QJN786416:QJR786524 QTJ786416:QTN786524 RDF786416:RDJ786524 RNB786416:RNF786524 RWX786416:RXB786524 SGT786416:SGX786524 SQP786416:SQT786524 TAL786416:TAP786524 TKH786416:TKL786524 TUD786416:TUH786524 UDZ786416:UED786524 UNV786416:UNZ786524 UXR786416:UXV786524 VHN786416:VHR786524 VRJ786416:VRN786524 WBF786416:WBJ786524 WLB786416:WLF786524 WUX786416:WVB786524 B851952:F852060 IL851952:IP852060 SH851952:SL852060 ACD851952:ACH852060 ALZ851952:AMD852060 AVV851952:AVZ852060 BFR851952:BFV852060 BPN851952:BPR852060 BZJ851952:BZN852060 CJF851952:CJJ852060 CTB851952:CTF852060 DCX851952:DDB852060 DMT851952:DMX852060 DWP851952:DWT852060 EGL851952:EGP852060 EQH851952:EQL852060 FAD851952:FAH852060 FJZ851952:FKD852060 FTV851952:FTZ852060 GDR851952:GDV852060 GNN851952:GNR852060 GXJ851952:GXN852060 HHF851952:HHJ852060 HRB851952:HRF852060 IAX851952:IBB852060 IKT851952:IKX852060 IUP851952:IUT852060 JEL851952:JEP852060 JOH851952:JOL852060 JYD851952:JYH852060 KHZ851952:KID852060 KRV851952:KRZ852060 LBR851952:LBV852060 LLN851952:LLR852060 LVJ851952:LVN852060 MFF851952:MFJ852060 MPB851952:MPF852060 MYX851952:MZB852060 NIT851952:NIX852060 NSP851952:NST852060 OCL851952:OCP852060 OMH851952:OML852060 OWD851952:OWH852060 PFZ851952:PGD852060 PPV851952:PPZ852060 PZR851952:PZV852060 QJN851952:QJR852060 QTJ851952:QTN852060 RDF851952:RDJ852060 RNB851952:RNF852060 RWX851952:RXB852060 SGT851952:SGX852060 SQP851952:SQT852060 TAL851952:TAP852060 TKH851952:TKL852060 TUD851952:TUH852060 UDZ851952:UED852060 UNV851952:UNZ852060 UXR851952:UXV852060 VHN851952:VHR852060 VRJ851952:VRN852060 WBF851952:WBJ852060 WLB851952:WLF852060 WUX851952:WVB852060 B917488:F917596 IL917488:IP917596 SH917488:SL917596 ACD917488:ACH917596 ALZ917488:AMD917596 AVV917488:AVZ917596 BFR917488:BFV917596 BPN917488:BPR917596 BZJ917488:BZN917596 CJF917488:CJJ917596 CTB917488:CTF917596 DCX917488:DDB917596 DMT917488:DMX917596 DWP917488:DWT917596 EGL917488:EGP917596 EQH917488:EQL917596 FAD917488:FAH917596 FJZ917488:FKD917596 FTV917488:FTZ917596 GDR917488:GDV917596 GNN917488:GNR917596 GXJ917488:GXN917596 HHF917488:HHJ917596 HRB917488:HRF917596 IAX917488:IBB917596 IKT917488:IKX917596 IUP917488:IUT917596 JEL917488:JEP917596 JOH917488:JOL917596 JYD917488:JYH917596 KHZ917488:KID917596 KRV917488:KRZ917596 LBR917488:LBV917596 LLN917488:LLR917596 LVJ917488:LVN917596 MFF917488:MFJ917596 MPB917488:MPF917596 MYX917488:MZB917596 NIT917488:NIX917596 NSP917488:NST917596 OCL917488:OCP917596 OMH917488:OML917596 OWD917488:OWH917596 PFZ917488:PGD917596 PPV917488:PPZ917596 PZR917488:PZV917596 QJN917488:QJR917596 QTJ917488:QTN917596 RDF917488:RDJ917596 RNB917488:RNF917596 RWX917488:RXB917596 SGT917488:SGX917596 SQP917488:SQT917596 TAL917488:TAP917596 TKH917488:TKL917596 TUD917488:TUH917596 UDZ917488:UED917596 UNV917488:UNZ917596 UXR917488:UXV917596 VHN917488:VHR917596 VRJ917488:VRN917596 WBF917488:WBJ917596 WLB917488:WLF917596 WUX917488:WVB917596 B983024:F983132 IL983024:IP983132 SH983024:SL983132 ACD983024:ACH983132 ALZ983024:AMD983132 AVV983024:AVZ983132 BFR983024:BFV983132 BPN983024:BPR983132 BZJ983024:BZN983132 CJF983024:CJJ983132 CTB983024:CTF983132 DCX983024:DDB983132 DMT983024:DMX983132 DWP983024:DWT983132 EGL983024:EGP983132 EQH983024:EQL983132 FAD983024:FAH983132 FJZ983024:FKD983132 FTV983024:FTZ983132 GDR983024:GDV983132 GNN983024:GNR983132 GXJ983024:GXN983132 HHF983024:HHJ983132 HRB983024:HRF983132 IAX983024:IBB983132 IKT983024:IKX983132 IUP983024:IUT983132 JEL983024:JEP983132 JOH983024:JOL983132 JYD983024:JYH983132 KHZ983024:KID983132 KRV983024:KRZ983132 LBR983024:LBV983132 LLN983024:LLR983132 LVJ983024:LVN983132 MFF983024:MFJ983132 MPB983024:MPF983132 MYX983024:MZB983132 NIT983024:NIX983132 NSP983024:NST983132 OCL983024:OCP983132 OMH983024:OML983132 OWD983024:OWH983132 PFZ983024:PGD983132 PPV983024:PPZ983132 PZR983024:PZV983132 QJN983024:QJR983132 QTJ983024:QTN983132 RDF983024:RDJ983132 RNB983024:RNF983132 RWX983024:RXB983132 SGT983024:SGX983132 SQP983024:SQT983132 TAL983024:TAP983132 TKH983024:TKL983132 TUD983024:TUH983132 UDZ983024:UED983132 UNV983024:UNZ983132 UXR983024:UXV983132 VHN983024:VHR983132 VRJ983024:VRN983132 WBF983024:WBJ983132 WLB983024:WLF983132 WUX983024:WVB983132 IL195:IL218 SH195:SH218 ACD195:ACD218 ALZ195:ALZ218 AVV195:AVV218 BFR195:BFR218 BPN195:BPN218 BZJ195:BZJ218 CJF195:CJF218 CTB195:CTB218 DCX195:DCX218 DMT195:DMT218 DWP195:DWP218 EGL195:EGL218 EQH195:EQH218 FAD195:FAD218 FJZ195:FJZ218 FTV195:FTV218 GDR195:GDR218 GNN195:GNN218 GXJ195:GXJ218 HHF195:HHF218 HRB195:HRB218 IAX195:IAX218 IKT195:IKT218 IUP195:IUP218 JEL195:JEL218 JOH195:JOH218 JYD195:JYD218 KHZ195:KHZ218 KRV195:KRV218 LBR195:LBR218 LLN195:LLN218 LVJ195:LVJ218 MFF195:MFF218 MPB195:MPB218 MYX195:MYX218 NIT195:NIT218 NSP195:NSP218 OCL195:OCL218 OMH195:OMH218 OWD195:OWD218 PFZ195:PFZ218 PPV195:PPV218 PZR195:PZR218 QJN195:QJN218 QTJ195:QTJ218 RDF195:RDF218 RNB195:RNB218 RWX195:RWX218 SGT195:SGT218 SQP195:SQP218 TAL195:TAL218 TKH195:TKH218 TUD195:TUD218 UDZ195:UDZ218 UNV195:UNV218 UXR195:UXR218 VHN195:VHN218 VRJ195:VRJ218 WBF195:WBF218 WLB195:WLB218 WUX195:WUX218 B65709:B65754 IL65709:IL65754 SH65709:SH65754 ACD65709:ACD65754 ALZ65709:ALZ65754 AVV65709:AVV65754 BFR65709:BFR65754 BPN65709:BPN65754 BZJ65709:BZJ65754 CJF65709:CJF65754 CTB65709:CTB65754 DCX65709:DCX65754 DMT65709:DMT65754 DWP65709:DWP65754 EGL65709:EGL65754 EQH65709:EQH65754 FAD65709:FAD65754 FJZ65709:FJZ65754 FTV65709:FTV65754 GDR65709:GDR65754 GNN65709:GNN65754 GXJ65709:GXJ65754 HHF65709:HHF65754 HRB65709:HRB65754 IAX65709:IAX65754 IKT65709:IKT65754 IUP65709:IUP65754 JEL65709:JEL65754 JOH65709:JOH65754 JYD65709:JYD65754 KHZ65709:KHZ65754 KRV65709:KRV65754 LBR65709:LBR65754 LLN65709:LLN65754 LVJ65709:LVJ65754 MFF65709:MFF65754 MPB65709:MPB65754 MYX65709:MYX65754 NIT65709:NIT65754 NSP65709:NSP65754 OCL65709:OCL65754 OMH65709:OMH65754 OWD65709:OWD65754 PFZ65709:PFZ65754 PPV65709:PPV65754 PZR65709:PZR65754 QJN65709:QJN65754 QTJ65709:QTJ65754 RDF65709:RDF65754 RNB65709:RNB65754 RWX65709:RWX65754 SGT65709:SGT65754 SQP65709:SQP65754 TAL65709:TAL65754 TKH65709:TKH65754 TUD65709:TUD65754 UDZ65709:UDZ65754 UNV65709:UNV65754 UXR65709:UXR65754 VHN65709:VHN65754 VRJ65709:VRJ65754 WBF65709:WBF65754 WLB65709:WLB65754 WUX65709:WUX65754 B131245:B131290 IL131245:IL131290 SH131245:SH131290 ACD131245:ACD131290 ALZ131245:ALZ131290 AVV131245:AVV131290 BFR131245:BFR131290 BPN131245:BPN131290 BZJ131245:BZJ131290 CJF131245:CJF131290 CTB131245:CTB131290 DCX131245:DCX131290 DMT131245:DMT131290 DWP131245:DWP131290 EGL131245:EGL131290 EQH131245:EQH131290 FAD131245:FAD131290 FJZ131245:FJZ131290 FTV131245:FTV131290 GDR131245:GDR131290 GNN131245:GNN131290 GXJ131245:GXJ131290 HHF131245:HHF131290 HRB131245:HRB131290 IAX131245:IAX131290 IKT131245:IKT131290 IUP131245:IUP131290 JEL131245:JEL131290 JOH131245:JOH131290 JYD131245:JYD131290 KHZ131245:KHZ131290 KRV131245:KRV131290 LBR131245:LBR131290 LLN131245:LLN131290 LVJ131245:LVJ131290 MFF131245:MFF131290 MPB131245:MPB131290 MYX131245:MYX131290 NIT131245:NIT131290 NSP131245:NSP131290 OCL131245:OCL131290 OMH131245:OMH131290 OWD131245:OWD131290 PFZ131245:PFZ131290 PPV131245:PPV131290 PZR131245:PZR131290 QJN131245:QJN131290 QTJ131245:QTJ131290 RDF131245:RDF131290 RNB131245:RNB131290 RWX131245:RWX131290 SGT131245:SGT131290 SQP131245:SQP131290 TAL131245:TAL131290 TKH131245:TKH131290 TUD131245:TUD131290 UDZ131245:UDZ131290 UNV131245:UNV131290 UXR131245:UXR131290 VHN131245:VHN131290 VRJ131245:VRJ131290 WBF131245:WBF131290 WLB131245:WLB131290 WUX131245:WUX131290 B196781:B196826 IL196781:IL196826 SH196781:SH196826 ACD196781:ACD196826 ALZ196781:ALZ196826 AVV196781:AVV196826 BFR196781:BFR196826 BPN196781:BPN196826 BZJ196781:BZJ196826 CJF196781:CJF196826 CTB196781:CTB196826 DCX196781:DCX196826 DMT196781:DMT196826 DWP196781:DWP196826 EGL196781:EGL196826 EQH196781:EQH196826 FAD196781:FAD196826 FJZ196781:FJZ196826 FTV196781:FTV196826 GDR196781:GDR196826 GNN196781:GNN196826 GXJ196781:GXJ196826 HHF196781:HHF196826 HRB196781:HRB196826 IAX196781:IAX196826 IKT196781:IKT196826 IUP196781:IUP196826 JEL196781:JEL196826 JOH196781:JOH196826 JYD196781:JYD196826 KHZ196781:KHZ196826 KRV196781:KRV196826 LBR196781:LBR196826 LLN196781:LLN196826 LVJ196781:LVJ196826 MFF196781:MFF196826 MPB196781:MPB196826 MYX196781:MYX196826 NIT196781:NIT196826 NSP196781:NSP196826 OCL196781:OCL196826 OMH196781:OMH196826 OWD196781:OWD196826 PFZ196781:PFZ196826 PPV196781:PPV196826 PZR196781:PZR196826 QJN196781:QJN196826 QTJ196781:QTJ196826 RDF196781:RDF196826 RNB196781:RNB196826 RWX196781:RWX196826 SGT196781:SGT196826 SQP196781:SQP196826 TAL196781:TAL196826 TKH196781:TKH196826 TUD196781:TUD196826 UDZ196781:UDZ196826 UNV196781:UNV196826 UXR196781:UXR196826 VHN196781:VHN196826 VRJ196781:VRJ196826 WBF196781:WBF196826 WLB196781:WLB196826 WUX196781:WUX196826 B262317:B262362 IL262317:IL262362 SH262317:SH262362 ACD262317:ACD262362 ALZ262317:ALZ262362 AVV262317:AVV262362 BFR262317:BFR262362 BPN262317:BPN262362 BZJ262317:BZJ262362 CJF262317:CJF262362 CTB262317:CTB262362 DCX262317:DCX262362 DMT262317:DMT262362 DWP262317:DWP262362 EGL262317:EGL262362 EQH262317:EQH262362 FAD262317:FAD262362 FJZ262317:FJZ262362 FTV262317:FTV262362 GDR262317:GDR262362 GNN262317:GNN262362 GXJ262317:GXJ262362 HHF262317:HHF262362 HRB262317:HRB262362 IAX262317:IAX262362 IKT262317:IKT262362 IUP262317:IUP262362 JEL262317:JEL262362 JOH262317:JOH262362 JYD262317:JYD262362 KHZ262317:KHZ262362 KRV262317:KRV262362 LBR262317:LBR262362 LLN262317:LLN262362 LVJ262317:LVJ262362 MFF262317:MFF262362 MPB262317:MPB262362 MYX262317:MYX262362 NIT262317:NIT262362 NSP262317:NSP262362 OCL262317:OCL262362 OMH262317:OMH262362 OWD262317:OWD262362 PFZ262317:PFZ262362 PPV262317:PPV262362 PZR262317:PZR262362 QJN262317:QJN262362 QTJ262317:QTJ262362 RDF262317:RDF262362 RNB262317:RNB262362 RWX262317:RWX262362 SGT262317:SGT262362 SQP262317:SQP262362 TAL262317:TAL262362 TKH262317:TKH262362 TUD262317:TUD262362 UDZ262317:UDZ262362 UNV262317:UNV262362 UXR262317:UXR262362 VHN262317:VHN262362 VRJ262317:VRJ262362 WBF262317:WBF262362 WLB262317:WLB262362 WUX262317:WUX262362 B327853:B327898 IL327853:IL327898 SH327853:SH327898 ACD327853:ACD327898 ALZ327853:ALZ327898 AVV327853:AVV327898 BFR327853:BFR327898 BPN327853:BPN327898 BZJ327853:BZJ327898 CJF327853:CJF327898 CTB327853:CTB327898 DCX327853:DCX327898 DMT327853:DMT327898 DWP327853:DWP327898 EGL327853:EGL327898 EQH327853:EQH327898 FAD327853:FAD327898 FJZ327853:FJZ327898 FTV327853:FTV327898 GDR327853:GDR327898 GNN327853:GNN327898 GXJ327853:GXJ327898 HHF327853:HHF327898 HRB327853:HRB327898 IAX327853:IAX327898 IKT327853:IKT327898 IUP327853:IUP327898 JEL327853:JEL327898 JOH327853:JOH327898 JYD327853:JYD327898 KHZ327853:KHZ327898 KRV327853:KRV327898 LBR327853:LBR327898 LLN327853:LLN327898 LVJ327853:LVJ327898 MFF327853:MFF327898 MPB327853:MPB327898 MYX327853:MYX327898 NIT327853:NIT327898 NSP327853:NSP327898 OCL327853:OCL327898 OMH327853:OMH327898 OWD327853:OWD327898 PFZ327853:PFZ327898 PPV327853:PPV327898 PZR327853:PZR327898 QJN327853:QJN327898 QTJ327853:QTJ327898 RDF327853:RDF327898 RNB327853:RNB327898 RWX327853:RWX327898 SGT327853:SGT327898 SQP327853:SQP327898 TAL327853:TAL327898 TKH327853:TKH327898 TUD327853:TUD327898 UDZ327853:UDZ327898 UNV327853:UNV327898 UXR327853:UXR327898 VHN327853:VHN327898 VRJ327853:VRJ327898 WBF327853:WBF327898 WLB327853:WLB327898 WUX327853:WUX327898 B393389:B393434 IL393389:IL393434 SH393389:SH393434 ACD393389:ACD393434 ALZ393389:ALZ393434 AVV393389:AVV393434 BFR393389:BFR393434 BPN393389:BPN393434 BZJ393389:BZJ393434 CJF393389:CJF393434 CTB393389:CTB393434 DCX393389:DCX393434 DMT393389:DMT393434 DWP393389:DWP393434 EGL393389:EGL393434 EQH393389:EQH393434 FAD393389:FAD393434 FJZ393389:FJZ393434 FTV393389:FTV393434 GDR393389:GDR393434 GNN393389:GNN393434 GXJ393389:GXJ393434 HHF393389:HHF393434 HRB393389:HRB393434 IAX393389:IAX393434 IKT393389:IKT393434 IUP393389:IUP393434 JEL393389:JEL393434 JOH393389:JOH393434 JYD393389:JYD393434 KHZ393389:KHZ393434 KRV393389:KRV393434 LBR393389:LBR393434 LLN393389:LLN393434 LVJ393389:LVJ393434 MFF393389:MFF393434 MPB393389:MPB393434 MYX393389:MYX393434 NIT393389:NIT393434 NSP393389:NSP393434 OCL393389:OCL393434 OMH393389:OMH393434 OWD393389:OWD393434 PFZ393389:PFZ393434 PPV393389:PPV393434 PZR393389:PZR393434 QJN393389:QJN393434 QTJ393389:QTJ393434 RDF393389:RDF393434 RNB393389:RNB393434 RWX393389:RWX393434 SGT393389:SGT393434 SQP393389:SQP393434 TAL393389:TAL393434 TKH393389:TKH393434 TUD393389:TUD393434 UDZ393389:UDZ393434 UNV393389:UNV393434 UXR393389:UXR393434 VHN393389:VHN393434 VRJ393389:VRJ393434 WBF393389:WBF393434 WLB393389:WLB393434 WUX393389:WUX393434 B458925:B458970 IL458925:IL458970 SH458925:SH458970 ACD458925:ACD458970 ALZ458925:ALZ458970 AVV458925:AVV458970 BFR458925:BFR458970 BPN458925:BPN458970 BZJ458925:BZJ458970 CJF458925:CJF458970 CTB458925:CTB458970 DCX458925:DCX458970 DMT458925:DMT458970 DWP458925:DWP458970 EGL458925:EGL458970 EQH458925:EQH458970 FAD458925:FAD458970 FJZ458925:FJZ458970 FTV458925:FTV458970 GDR458925:GDR458970 GNN458925:GNN458970 GXJ458925:GXJ458970 HHF458925:HHF458970 HRB458925:HRB458970 IAX458925:IAX458970 IKT458925:IKT458970 IUP458925:IUP458970 JEL458925:JEL458970 JOH458925:JOH458970 JYD458925:JYD458970 KHZ458925:KHZ458970 KRV458925:KRV458970 LBR458925:LBR458970 LLN458925:LLN458970 LVJ458925:LVJ458970 MFF458925:MFF458970 MPB458925:MPB458970 MYX458925:MYX458970 NIT458925:NIT458970 NSP458925:NSP458970 OCL458925:OCL458970 OMH458925:OMH458970 OWD458925:OWD458970 PFZ458925:PFZ458970 PPV458925:PPV458970 PZR458925:PZR458970 QJN458925:QJN458970 QTJ458925:QTJ458970 RDF458925:RDF458970 RNB458925:RNB458970 RWX458925:RWX458970 SGT458925:SGT458970 SQP458925:SQP458970 TAL458925:TAL458970 TKH458925:TKH458970 TUD458925:TUD458970 UDZ458925:UDZ458970 UNV458925:UNV458970 UXR458925:UXR458970 VHN458925:VHN458970 VRJ458925:VRJ458970 WBF458925:WBF458970 WLB458925:WLB458970 WUX458925:WUX458970 B524461:B524506 IL524461:IL524506 SH524461:SH524506 ACD524461:ACD524506 ALZ524461:ALZ524506 AVV524461:AVV524506 BFR524461:BFR524506 BPN524461:BPN524506 BZJ524461:BZJ524506 CJF524461:CJF524506 CTB524461:CTB524506 DCX524461:DCX524506 DMT524461:DMT524506 DWP524461:DWP524506 EGL524461:EGL524506 EQH524461:EQH524506 FAD524461:FAD524506 FJZ524461:FJZ524506 FTV524461:FTV524506 GDR524461:GDR524506 GNN524461:GNN524506 GXJ524461:GXJ524506 HHF524461:HHF524506 HRB524461:HRB524506 IAX524461:IAX524506 IKT524461:IKT524506 IUP524461:IUP524506 JEL524461:JEL524506 JOH524461:JOH524506 JYD524461:JYD524506 KHZ524461:KHZ524506 KRV524461:KRV524506 LBR524461:LBR524506 LLN524461:LLN524506 LVJ524461:LVJ524506 MFF524461:MFF524506 MPB524461:MPB524506 MYX524461:MYX524506 NIT524461:NIT524506 NSP524461:NSP524506 OCL524461:OCL524506 OMH524461:OMH524506 OWD524461:OWD524506 PFZ524461:PFZ524506 PPV524461:PPV524506 PZR524461:PZR524506 QJN524461:QJN524506 QTJ524461:QTJ524506 RDF524461:RDF524506 RNB524461:RNB524506 RWX524461:RWX524506 SGT524461:SGT524506 SQP524461:SQP524506 TAL524461:TAL524506 TKH524461:TKH524506 TUD524461:TUD524506 UDZ524461:UDZ524506 UNV524461:UNV524506 UXR524461:UXR524506 VHN524461:VHN524506 VRJ524461:VRJ524506 WBF524461:WBF524506 WLB524461:WLB524506 WUX524461:WUX524506 B589997:B590042 IL589997:IL590042 SH589997:SH590042 ACD589997:ACD590042 ALZ589997:ALZ590042 AVV589997:AVV590042 BFR589997:BFR590042 BPN589997:BPN590042 BZJ589997:BZJ590042 CJF589997:CJF590042 CTB589997:CTB590042 DCX589997:DCX590042 DMT589997:DMT590042 DWP589997:DWP590042 EGL589997:EGL590042 EQH589997:EQH590042 FAD589997:FAD590042 FJZ589997:FJZ590042 FTV589997:FTV590042 GDR589997:GDR590042 GNN589997:GNN590042 GXJ589997:GXJ590042 HHF589997:HHF590042 HRB589997:HRB590042 IAX589997:IAX590042 IKT589997:IKT590042 IUP589997:IUP590042 JEL589997:JEL590042 JOH589997:JOH590042 JYD589997:JYD590042 KHZ589997:KHZ590042 KRV589997:KRV590042 LBR589997:LBR590042 LLN589997:LLN590042 LVJ589997:LVJ590042 MFF589997:MFF590042 MPB589997:MPB590042 MYX589997:MYX590042 NIT589997:NIT590042 NSP589997:NSP590042 OCL589997:OCL590042 OMH589997:OMH590042 OWD589997:OWD590042 PFZ589997:PFZ590042 PPV589997:PPV590042 PZR589997:PZR590042 QJN589997:QJN590042 QTJ589997:QTJ590042 RDF589997:RDF590042 RNB589997:RNB590042 RWX589997:RWX590042 SGT589997:SGT590042 SQP589997:SQP590042 TAL589997:TAL590042 TKH589997:TKH590042 TUD589997:TUD590042 UDZ589997:UDZ590042 UNV589997:UNV590042 UXR589997:UXR590042 VHN589997:VHN590042 VRJ589997:VRJ590042 WBF589997:WBF590042 WLB589997:WLB590042 WUX589997:WUX590042 B655533:B655578 IL655533:IL655578 SH655533:SH655578 ACD655533:ACD655578 ALZ655533:ALZ655578 AVV655533:AVV655578 BFR655533:BFR655578 BPN655533:BPN655578 BZJ655533:BZJ655578 CJF655533:CJF655578 CTB655533:CTB655578 DCX655533:DCX655578 DMT655533:DMT655578 DWP655533:DWP655578 EGL655533:EGL655578 EQH655533:EQH655578 FAD655533:FAD655578 FJZ655533:FJZ655578 FTV655533:FTV655578 GDR655533:GDR655578 GNN655533:GNN655578 GXJ655533:GXJ655578 HHF655533:HHF655578 HRB655533:HRB655578 IAX655533:IAX655578 IKT655533:IKT655578 IUP655533:IUP655578 JEL655533:JEL655578 JOH655533:JOH655578 JYD655533:JYD655578 KHZ655533:KHZ655578 KRV655533:KRV655578 LBR655533:LBR655578 LLN655533:LLN655578 LVJ655533:LVJ655578 MFF655533:MFF655578 MPB655533:MPB655578 MYX655533:MYX655578 NIT655533:NIT655578 NSP655533:NSP655578 OCL655533:OCL655578 OMH655533:OMH655578 OWD655533:OWD655578 PFZ655533:PFZ655578 PPV655533:PPV655578 PZR655533:PZR655578 QJN655533:QJN655578 QTJ655533:QTJ655578 RDF655533:RDF655578 RNB655533:RNB655578 RWX655533:RWX655578 SGT655533:SGT655578 SQP655533:SQP655578 TAL655533:TAL655578 TKH655533:TKH655578 TUD655533:TUD655578 UDZ655533:UDZ655578 UNV655533:UNV655578 UXR655533:UXR655578 VHN655533:VHN655578 VRJ655533:VRJ655578 WBF655533:WBF655578 WLB655533:WLB655578 WUX655533:WUX655578 B721069:B721114 IL721069:IL721114 SH721069:SH721114 ACD721069:ACD721114 ALZ721069:ALZ721114 AVV721069:AVV721114 BFR721069:BFR721114 BPN721069:BPN721114 BZJ721069:BZJ721114 CJF721069:CJF721114 CTB721069:CTB721114 DCX721069:DCX721114 DMT721069:DMT721114 DWP721069:DWP721114 EGL721069:EGL721114 EQH721069:EQH721114 FAD721069:FAD721114 FJZ721069:FJZ721114 FTV721069:FTV721114 GDR721069:GDR721114 GNN721069:GNN721114 GXJ721069:GXJ721114 HHF721069:HHF721114 HRB721069:HRB721114 IAX721069:IAX721114 IKT721069:IKT721114 IUP721069:IUP721114 JEL721069:JEL721114 JOH721069:JOH721114 JYD721069:JYD721114 KHZ721069:KHZ721114 KRV721069:KRV721114 LBR721069:LBR721114 LLN721069:LLN721114 LVJ721069:LVJ721114 MFF721069:MFF721114 MPB721069:MPB721114 MYX721069:MYX721114 NIT721069:NIT721114 NSP721069:NSP721114 OCL721069:OCL721114 OMH721069:OMH721114 OWD721069:OWD721114 PFZ721069:PFZ721114 PPV721069:PPV721114 PZR721069:PZR721114 QJN721069:QJN721114 QTJ721069:QTJ721114 RDF721069:RDF721114 RNB721069:RNB721114 RWX721069:RWX721114 SGT721069:SGT721114 SQP721069:SQP721114 TAL721069:TAL721114 TKH721069:TKH721114 TUD721069:TUD721114 UDZ721069:UDZ721114 UNV721069:UNV721114 UXR721069:UXR721114 VHN721069:VHN721114 VRJ721069:VRJ721114 WBF721069:WBF721114 WLB721069:WLB721114 WUX721069:WUX721114 B786605:B786650 IL786605:IL786650 SH786605:SH786650 ACD786605:ACD786650 ALZ786605:ALZ786650 AVV786605:AVV786650 BFR786605:BFR786650 BPN786605:BPN786650 BZJ786605:BZJ786650 CJF786605:CJF786650 CTB786605:CTB786650 DCX786605:DCX786650 DMT786605:DMT786650 DWP786605:DWP786650 EGL786605:EGL786650 EQH786605:EQH786650 FAD786605:FAD786650 FJZ786605:FJZ786650 FTV786605:FTV786650 GDR786605:GDR786650 GNN786605:GNN786650 GXJ786605:GXJ786650 HHF786605:HHF786650 HRB786605:HRB786650 IAX786605:IAX786650 IKT786605:IKT786650 IUP786605:IUP786650 JEL786605:JEL786650 JOH786605:JOH786650 JYD786605:JYD786650 KHZ786605:KHZ786650 KRV786605:KRV786650 LBR786605:LBR786650 LLN786605:LLN786650 LVJ786605:LVJ786650 MFF786605:MFF786650 MPB786605:MPB786650 MYX786605:MYX786650 NIT786605:NIT786650 NSP786605:NSP786650 OCL786605:OCL786650 OMH786605:OMH786650 OWD786605:OWD786650 PFZ786605:PFZ786650 PPV786605:PPV786650 PZR786605:PZR786650 QJN786605:QJN786650 QTJ786605:QTJ786650 RDF786605:RDF786650 RNB786605:RNB786650 RWX786605:RWX786650 SGT786605:SGT786650 SQP786605:SQP786650 TAL786605:TAL786650 TKH786605:TKH786650 TUD786605:TUD786650 UDZ786605:UDZ786650 UNV786605:UNV786650 UXR786605:UXR786650 VHN786605:VHN786650 VRJ786605:VRJ786650 WBF786605:WBF786650 WLB786605:WLB786650 WUX786605:WUX786650 B852141:B852186 IL852141:IL852186 SH852141:SH852186 ACD852141:ACD852186 ALZ852141:ALZ852186 AVV852141:AVV852186 BFR852141:BFR852186 BPN852141:BPN852186 BZJ852141:BZJ852186 CJF852141:CJF852186 CTB852141:CTB852186 DCX852141:DCX852186 DMT852141:DMT852186 DWP852141:DWP852186 EGL852141:EGL852186 EQH852141:EQH852186 FAD852141:FAD852186 FJZ852141:FJZ852186 FTV852141:FTV852186 GDR852141:GDR852186 GNN852141:GNN852186 GXJ852141:GXJ852186 HHF852141:HHF852186 HRB852141:HRB852186 IAX852141:IAX852186 IKT852141:IKT852186 IUP852141:IUP852186 JEL852141:JEL852186 JOH852141:JOH852186 JYD852141:JYD852186 KHZ852141:KHZ852186 KRV852141:KRV852186 LBR852141:LBR852186 LLN852141:LLN852186 LVJ852141:LVJ852186 MFF852141:MFF852186 MPB852141:MPB852186 MYX852141:MYX852186 NIT852141:NIT852186 NSP852141:NSP852186 OCL852141:OCL852186 OMH852141:OMH852186 OWD852141:OWD852186 PFZ852141:PFZ852186 PPV852141:PPV852186 PZR852141:PZR852186 QJN852141:QJN852186 QTJ852141:QTJ852186 RDF852141:RDF852186 RNB852141:RNB852186 RWX852141:RWX852186 SGT852141:SGT852186 SQP852141:SQP852186 TAL852141:TAL852186 TKH852141:TKH852186 TUD852141:TUD852186 UDZ852141:UDZ852186 UNV852141:UNV852186 UXR852141:UXR852186 VHN852141:VHN852186 VRJ852141:VRJ852186 WBF852141:WBF852186 WLB852141:WLB852186 WUX852141:WUX852186 B917677:B917722 IL917677:IL917722 SH917677:SH917722 ACD917677:ACD917722 ALZ917677:ALZ917722 AVV917677:AVV917722 BFR917677:BFR917722 BPN917677:BPN917722 BZJ917677:BZJ917722 CJF917677:CJF917722 CTB917677:CTB917722 DCX917677:DCX917722 DMT917677:DMT917722 DWP917677:DWP917722 EGL917677:EGL917722 EQH917677:EQH917722 FAD917677:FAD917722 FJZ917677:FJZ917722 FTV917677:FTV917722 GDR917677:GDR917722 GNN917677:GNN917722 GXJ917677:GXJ917722 HHF917677:HHF917722 HRB917677:HRB917722 IAX917677:IAX917722 IKT917677:IKT917722 IUP917677:IUP917722 JEL917677:JEL917722 JOH917677:JOH917722 JYD917677:JYD917722 KHZ917677:KHZ917722 KRV917677:KRV917722 LBR917677:LBR917722 LLN917677:LLN917722 LVJ917677:LVJ917722 MFF917677:MFF917722 MPB917677:MPB917722 MYX917677:MYX917722 NIT917677:NIT917722 NSP917677:NSP917722 OCL917677:OCL917722 OMH917677:OMH917722 OWD917677:OWD917722 PFZ917677:PFZ917722 PPV917677:PPV917722 PZR917677:PZR917722 QJN917677:QJN917722 QTJ917677:QTJ917722 RDF917677:RDF917722 RNB917677:RNB917722 RWX917677:RWX917722 SGT917677:SGT917722 SQP917677:SQP917722 TAL917677:TAL917722 TKH917677:TKH917722 TUD917677:TUD917722 UDZ917677:UDZ917722 UNV917677:UNV917722 UXR917677:UXR917722 VHN917677:VHN917722 VRJ917677:VRJ917722 WBF917677:WBF917722 WLB917677:WLB917722 WUX917677:WUX917722 B983213:B983258 IL983213:IL983258 SH983213:SH983258 ACD983213:ACD983258 ALZ983213:ALZ983258 AVV983213:AVV983258 BFR983213:BFR983258 BPN983213:BPN983258 BZJ983213:BZJ983258 CJF983213:CJF983258 CTB983213:CTB983258 DCX983213:DCX983258 DMT983213:DMT983258 DWP983213:DWP983258 EGL983213:EGL983258 EQH983213:EQH983258 FAD983213:FAD983258 FJZ983213:FJZ983258 FTV983213:FTV983258 GDR983213:GDR983258 GNN983213:GNN983258 GXJ983213:GXJ983258 HHF983213:HHF983258 HRB983213:HRB983258 IAX983213:IAX983258 IKT983213:IKT983258 IUP983213:IUP983258 JEL983213:JEL983258 JOH983213:JOH983258 JYD983213:JYD983258 KHZ983213:KHZ983258 KRV983213:KRV983258 LBR983213:LBR983258 LLN983213:LLN983258 LVJ983213:LVJ983258 MFF983213:MFF983258 MPB983213:MPB983258 MYX983213:MYX983258 NIT983213:NIT983258 NSP983213:NSP983258 OCL983213:OCL983258 OMH983213:OMH983258 OWD983213:OWD983258 PFZ983213:PFZ983258 PPV983213:PPV983258 PZR983213:PZR983258 QJN983213:QJN983258 QTJ983213:QTJ983258 RDF983213:RDF983258 RNB983213:RNB983258 RWX983213:RWX983258 SGT983213:SGT983258 SQP983213:SQP983258 TAL983213:TAL983258 TKH983213:TKH983258 TUD983213:TUD983258 UDZ983213:UDZ983258 UNV983213:UNV983258 UXR983213:UXR983258 VHN983213:VHN983258 VRJ983213:VRJ983258 WBF983213:WBF983258 WLB983213:WLB983258 WUX983213:WUX983258 D114:F114 IN114:IP114 SJ114:SL114 ACF114:ACH114 AMB114:AMD114 AVX114:AVZ114 BFT114:BFV114 BPP114:BPR114 BZL114:BZN114 CJH114:CJJ114 CTD114:CTF114 DCZ114:DDB114 DMV114:DMX114 DWR114:DWT114 EGN114:EGP114 EQJ114:EQL114 FAF114:FAH114 FKB114:FKD114 FTX114:FTZ114 GDT114:GDV114 GNP114:GNR114 GXL114:GXN114 HHH114:HHJ114 HRD114:HRF114 IAZ114:IBB114 IKV114:IKX114 IUR114:IUT114 JEN114:JEP114 JOJ114:JOL114 JYF114:JYH114 KIB114:KID114 KRX114:KRZ114 LBT114:LBV114 LLP114:LLR114 LVL114:LVN114 MFH114:MFJ114 MPD114:MPF114 MYZ114:MZB114 NIV114:NIX114 NSR114:NST114 OCN114:OCP114 OMJ114:OML114 OWF114:OWH114 PGB114:PGD114 PPX114:PPZ114 PZT114:PZV114 QJP114:QJR114 QTL114:QTN114 RDH114:RDJ114 RND114:RNF114 RWZ114:RXB114 SGV114:SGX114 SQR114:SQT114 TAN114:TAP114 TKJ114:TKL114 TUF114:TUH114 UEB114:UED114 UNX114:UNZ114 UXT114:UXV114 VHP114:VHR114 VRL114:VRN114 WBH114:WBJ114 WLD114:WLF114 WUZ114:WVB114 D65629:F65629 IN65629:IP65629 SJ65629:SL65629 ACF65629:ACH65629 AMB65629:AMD65629 AVX65629:AVZ65629 BFT65629:BFV65629 BPP65629:BPR65629 BZL65629:BZN65629 CJH65629:CJJ65629 CTD65629:CTF65629 DCZ65629:DDB65629 DMV65629:DMX65629 DWR65629:DWT65629 EGN65629:EGP65629 EQJ65629:EQL65629 FAF65629:FAH65629 FKB65629:FKD65629 FTX65629:FTZ65629 GDT65629:GDV65629 GNP65629:GNR65629 GXL65629:GXN65629 HHH65629:HHJ65629 HRD65629:HRF65629 IAZ65629:IBB65629 IKV65629:IKX65629 IUR65629:IUT65629 JEN65629:JEP65629 JOJ65629:JOL65629 JYF65629:JYH65629 KIB65629:KID65629 KRX65629:KRZ65629 LBT65629:LBV65629 LLP65629:LLR65629 LVL65629:LVN65629 MFH65629:MFJ65629 MPD65629:MPF65629 MYZ65629:MZB65629 NIV65629:NIX65629 NSR65629:NST65629 OCN65629:OCP65629 OMJ65629:OML65629 OWF65629:OWH65629 PGB65629:PGD65629 PPX65629:PPZ65629 PZT65629:PZV65629 QJP65629:QJR65629 QTL65629:QTN65629 RDH65629:RDJ65629 RND65629:RNF65629 RWZ65629:RXB65629 SGV65629:SGX65629 SQR65629:SQT65629 TAN65629:TAP65629 TKJ65629:TKL65629 TUF65629:TUH65629 UEB65629:UED65629 UNX65629:UNZ65629 UXT65629:UXV65629 VHP65629:VHR65629 VRL65629:VRN65629 WBH65629:WBJ65629 WLD65629:WLF65629 WUZ65629:WVB65629 D131165:F131165 IN131165:IP131165 SJ131165:SL131165 ACF131165:ACH131165 AMB131165:AMD131165 AVX131165:AVZ131165 BFT131165:BFV131165 BPP131165:BPR131165 BZL131165:BZN131165 CJH131165:CJJ131165 CTD131165:CTF131165 DCZ131165:DDB131165 DMV131165:DMX131165 DWR131165:DWT131165 EGN131165:EGP131165 EQJ131165:EQL131165 FAF131165:FAH131165 FKB131165:FKD131165 FTX131165:FTZ131165 GDT131165:GDV131165 GNP131165:GNR131165 GXL131165:GXN131165 HHH131165:HHJ131165 HRD131165:HRF131165 IAZ131165:IBB131165 IKV131165:IKX131165 IUR131165:IUT131165 JEN131165:JEP131165 JOJ131165:JOL131165 JYF131165:JYH131165 KIB131165:KID131165 KRX131165:KRZ131165 LBT131165:LBV131165 LLP131165:LLR131165 LVL131165:LVN131165 MFH131165:MFJ131165 MPD131165:MPF131165 MYZ131165:MZB131165 NIV131165:NIX131165 NSR131165:NST131165 OCN131165:OCP131165 OMJ131165:OML131165 OWF131165:OWH131165 PGB131165:PGD131165 PPX131165:PPZ131165 PZT131165:PZV131165 QJP131165:QJR131165 QTL131165:QTN131165 RDH131165:RDJ131165 RND131165:RNF131165 RWZ131165:RXB131165 SGV131165:SGX131165 SQR131165:SQT131165 TAN131165:TAP131165 TKJ131165:TKL131165 TUF131165:TUH131165 UEB131165:UED131165 UNX131165:UNZ131165 UXT131165:UXV131165 VHP131165:VHR131165 VRL131165:VRN131165 WBH131165:WBJ131165 WLD131165:WLF131165 WUZ131165:WVB131165 D196701:F196701 IN196701:IP196701 SJ196701:SL196701 ACF196701:ACH196701 AMB196701:AMD196701 AVX196701:AVZ196701 BFT196701:BFV196701 BPP196701:BPR196701 BZL196701:BZN196701 CJH196701:CJJ196701 CTD196701:CTF196701 DCZ196701:DDB196701 DMV196701:DMX196701 DWR196701:DWT196701 EGN196701:EGP196701 EQJ196701:EQL196701 FAF196701:FAH196701 FKB196701:FKD196701 FTX196701:FTZ196701 GDT196701:GDV196701 GNP196701:GNR196701 GXL196701:GXN196701 HHH196701:HHJ196701 HRD196701:HRF196701 IAZ196701:IBB196701 IKV196701:IKX196701 IUR196701:IUT196701 JEN196701:JEP196701 JOJ196701:JOL196701 JYF196701:JYH196701 KIB196701:KID196701 KRX196701:KRZ196701 LBT196701:LBV196701 LLP196701:LLR196701 LVL196701:LVN196701 MFH196701:MFJ196701 MPD196701:MPF196701 MYZ196701:MZB196701 NIV196701:NIX196701 NSR196701:NST196701 OCN196701:OCP196701 OMJ196701:OML196701 OWF196701:OWH196701 PGB196701:PGD196701 PPX196701:PPZ196701 PZT196701:PZV196701 QJP196701:QJR196701 QTL196701:QTN196701 RDH196701:RDJ196701 RND196701:RNF196701 RWZ196701:RXB196701 SGV196701:SGX196701 SQR196701:SQT196701 TAN196701:TAP196701 TKJ196701:TKL196701 TUF196701:TUH196701 UEB196701:UED196701 UNX196701:UNZ196701 UXT196701:UXV196701 VHP196701:VHR196701 VRL196701:VRN196701 WBH196701:WBJ196701 WLD196701:WLF196701 WUZ196701:WVB196701 D262237:F262237 IN262237:IP262237 SJ262237:SL262237 ACF262237:ACH262237 AMB262237:AMD262237 AVX262237:AVZ262237 BFT262237:BFV262237 BPP262237:BPR262237 BZL262237:BZN262237 CJH262237:CJJ262237 CTD262237:CTF262237 DCZ262237:DDB262237 DMV262237:DMX262237 DWR262237:DWT262237 EGN262237:EGP262237 EQJ262237:EQL262237 FAF262237:FAH262237 FKB262237:FKD262237 FTX262237:FTZ262237 GDT262237:GDV262237 GNP262237:GNR262237 GXL262237:GXN262237 HHH262237:HHJ262237 HRD262237:HRF262237 IAZ262237:IBB262237 IKV262237:IKX262237 IUR262237:IUT262237 JEN262237:JEP262237 JOJ262237:JOL262237 JYF262237:JYH262237 KIB262237:KID262237 KRX262237:KRZ262237 LBT262237:LBV262237 LLP262237:LLR262237 LVL262237:LVN262237 MFH262237:MFJ262237 MPD262237:MPF262237 MYZ262237:MZB262237 NIV262237:NIX262237 NSR262237:NST262237 OCN262237:OCP262237 OMJ262237:OML262237 OWF262237:OWH262237 PGB262237:PGD262237 PPX262237:PPZ262237 PZT262237:PZV262237 QJP262237:QJR262237 QTL262237:QTN262237 RDH262237:RDJ262237 RND262237:RNF262237 RWZ262237:RXB262237 SGV262237:SGX262237 SQR262237:SQT262237 TAN262237:TAP262237 TKJ262237:TKL262237 TUF262237:TUH262237 UEB262237:UED262237 UNX262237:UNZ262237 UXT262237:UXV262237 VHP262237:VHR262237 VRL262237:VRN262237 WBH262237:WBJ262237 WLD262237:WLF262237 WUZ262237:WVB262237 D327773:F327773 IN327773:IP327773 SJ327773:SL327773 ACF327773:ACH327773 AMB327773:AMD327773 AVX327773:AVZ327773 BFT327773:BFV327773 BPP327773:BPR327773 BZL327773:BZN327773 CJH327773:CJJ327773 CTD327773:CTF327773 DCZ327773:DDB327773 DMV327773:DMX327773 DWR327773:DWT327773 EGN327773:EGP327773 EQJ327773:EQL327773 FAF327773:FAH327773 FKB327773:FKD327773 FTX327773:FTZ327773 GDT327773:GDV327773 GNP327773:GNR327773 GXL327773:GXN327773 HHH327773:HHJ327773 HRD327773:HRF327773 IAZ327773:IBB327773 IKV327773:IKX327773 IUR327773:IUT327773 JEN327773:JEP327773 JOJ327773:JOL327773 JYF327773:JYH327773 KIB327773:KID327773 KRX327773:KRZ327773 LBT327773:LBV327773 LLP327773:LLR327773 LVL327773:LVN327773 MFH327773:MFJ327773 MPD327773:MPF327773 MYZ327773:MZB327773 NIV327773:NIX327773 NSR327773:NST327773 OCN327773:OCP327773 OMJ327773:OML327773 OWF327773:OWH327773 PGB327773:PGD327773 PPX327773:PPZ327773 PZT327773:PZV327773 QJP327773:QJR327773 QTL327773:QTN327773 RDH327773:RDJ327773 RND327773:RNF327773 RWZ327773:RXB327773 SGV327773:SGX327773 SQR327773:SQT327773 TAN327773:TAP327773 TKJ327773:TKL327773 TUF327773:TUH327773 UEB327773:UED327773 UNX327773:UNZ327773 UXT327773:UXV327773 VHP327773:VHR327773 VRL327773:VRN327773 WBH327773:WBJ327773 WLD327773:WLF327773 WUZ327773:WVB327773 D393309:F393309 IN393309:IP393309 SJ393309:SL393309 ACF393309:ACH393309 AMB393309:AMD393309 AVX393309:AVZ393309 BFT393309:BFV393309 BPP393309:BPR393309 BZL393309:BZN393309 CJH393309:CJJ393309 CTD393309:CTF393309 DCZ393309:DDB393309 DMV393309:DMX393309 DWR393309:DWT393309 EGN393309:EGP393309 EQJ393309:EQL393309 FAF393309:FAH393309 FKB393309:FKD393309 FTX393309:FTZ393309 GDT393309:GDV393309 GNP393309:GNR393309 GXL393309:GXN393309 HHH393309:HHJ393309 HRD393309:HRF393309 IAZ393309:IBB393309 IKV393309:IKX393309 IUR393309:IUT393309 JEN393309:JEP393309 JOJ393309:JOL393309 JYF393309:JYH393309 KIB393309:KID393309 KRX393309:KRZ393309 LBT393309:LBV393309 LLP393309:LLR393309 LVL393309:LVN393309 MFH393309:MFJ393309 MPD393309:MPF393309 MYZ393309:MZB393309 NIV393309:NIX393309 NSR393309:NST393309 OCN393309:OCP393309 OMJ393309:OML393309 OWF393309:OWH393309 PGB393309:PGD393309 PPX393309:PPZ393309 PZT393309:PZV393309 QJP393309:QJR393309 QTL393309:QTN393309 RDH393309:RDJ393309 RND393309:RNF393309 RWZ393309:RXB393309 SGV393309:SGX393309 SQR393309:SQT393309 TAN393309:TAP393309 TKJ393309:TKL393309 TUF393309:TUH393309 UEB393309:UED393309 UNX393309:UNZ393309 UXT393309:UXV393309 VHP393309:VHR393309 VRL393309:VRN393309 WBH393309:WBJ393309 WLD393309:WLF393309 WUZ393309:WVB393309 D458845:F458845 IN458845:IP458845 SJ458845:SL458845 ACF458845:ACH458845 AMB458845:AMD458845 AVX458845:AVZ458845 BFT458845:BFV458845 BPP458845:BPR458845 BZL458845:BZN458845 CJH458845:CJJ458845 CTD458845:CTF458845 DCZ458845:DDB458845 DMV458845:DMX458845 DWR458845:DWT458845 EGN458845:EGP458845 EQJ458845:EQL458845 FAF458845:FAH458845 FKB458845:FKD458845 FTX458845:FTZ458845 GDT458845:GDV458845 GNP458845:GNR458845 GXL458845:GXN458845 HHH458845:HHJ458845 HRD458845:HRF458845 IAZ458845:IBB458845 IKV458845:IKX458845 IUR458845:IUT458845 JEN458845:JEP458845 JOJ458845:JOL458845 JYF458845:JYH458845 KIB458845:KID458845 KRX458845:KRZ458845 LBT458845:LBV458845 LLP458845:LLR458845 LVL458845:LVN458845 MFH458845:MFJ458845 MPD458845:MPF458845 MYZ458845:MZB458845 NIV458845:NIX458845 NSR458845:NST458845 OCN458845:OCP458845 OMJ458845:OML458845 OWF458845:OWH458845 PGB458845:PGD458845 PPX458845:PPZ458845 PZT458845:PZV458845 QJP458845:QJR458845 QTL458845:QTN458845 RDH458845:RDJ458845 RND458845:RNF458845 RWZ458845:RXB458845 SGV458845:SGX458845 SQR458845:SQT458845 TAN458845:TAP458845 TKJ458845:TKL458845 TUF458845:TUH458845 UEB458845:UED458845 UNX458845:UNZ458845 UXT458845:UXV458845 VHP458845:VHR458845 VRL458845:VRN458845 WBH458845:WBJ458845 WLD458845:WLF458845 WUZ458845:WVB458845 D524381:F524381 IN524381:IP524381 SJ524381:SL524381 ACF524381:ACH524381 AMB524381:AMD524381 AVX524381:AVZ524381 BFT524381:BFV524381 BPP524381:BPR524381 BZL524381:BZN524381 CJH524381:CJJ524381 CTD524381:CTF524381 DCZ524381:DDB524381 DMV524381:DMX524381 DWR524381:DWT524381 EGN524381:EGP524381 EQJ524381:EQL524381 FAF524381:FAH524381 FKB524381:FKD524381 FTX524381:FTZ524381 GDT524381:GDV524381 GNP524381:GNR524381 GXL524381:GXN524381 HHH524381:HHJ524381 HRD524381:HRF524381 IAZ524381:IBB524381 IKV524381:IKX524381 IUR524381:IUT524381 JEN524381:JEP524381 JOJ524381:JOL524381 JYF524381:JYH524381 KIB524381:KID524381 KRX524381:KRZ524381 LBT524381:LBV524381 LLP524381:LLR524381 LVL524381:LVN524381 MFH524381:MFJ524381 MPD524381:MPF524381 MYZ524381:MZB524381 NIV524381:NIX524381 NSR524381:NST524381 OCN524381:OCP524381 OMJ524381:OML524381 OWF524381:OWH524381 PGB524381:PGD524381 PPX524381:PPZ524381 PZT524381:PZV524381 QJP524381:QJR524381 QTL524381:QTN524381 RDH524381:RDJ524381 RND524381:RNF524381 RWZ524381:RXB524381 SGV524381:SGX524381 SQR524381:SQT524381 TAN524381:TAP524381 TKJ524381:TKL524381 TUF524381:TUH524381 UEB524381:UED524381 UNX524381:UNZ524381 UXT524381:UXV524381 VHP524381:VHR524381 VRL524381:VRN524381 WBH524381:WBJ524381 WLD524381:WLF524381 WUZ524381:WVB524381 D589917:F589917 IN589917:IP589917 SJ589917:SL589917 ACF589917:ACH589917 AMB589917:AMD589917 AVX589917:AVZ589917 BFT589917:BFV589917 BPP589917:BPR589917 BZL589917:BZN589917 CJH589917:CJJ589917 CTD589917:CTF589917 DCZ589917:DDB589917 DMV589917:DMX589917 DWR589917:DWT589917 EGN589917:EGP589917 EQJ589917:EQL589917 FAF589917:FAH589917 FKB589917:FKD589917 FTX589917:FTZ589917 GDT589917:GDV589917 GNP589917:GNR589917 GXL589917:GXN589917 HHH589917:HHJ589917 HRD589917:HRF589917 IAZ589917:IBB589917 IKV589917:IKX589917 IUR589917:IUT589917 JEN589917:JEP589917 JOJ589917:JOL589917 JYF589917:JYH589917 KIB589917:KID589917 KRX589917:KRZ589917 LBT589917:LBV589917 LLP589917:LLR589917 LVL589917:LVN589917 MFH589917:MFJ589917 MPD589917:MPF589917 MYZ589917:MZB589917 NIV589917:NIX589917 NSR589917:NST589917 OCN589917:OCP589917 OMJ589917:OML589917 OWF589917:OWH589917 PGB589917:PGD589917 PPX589917:PPZ589917 PZT589917:PZV589917 QJP589917:QJR589917 QTL589917:QTN589917 RDH589917:RDJ589917 RND589917:RNF589917 RWZ589917:RXB589917 SGV589917:SGX589917 SQR589917:SQT589917 TAN589917:TAP589917 TKJ589917:TKL589917 TUF589917:TUH589917 UEB589917:UED589917 UNX589917:UNZ589917 UXT589917:UXV589917 VHP589917:VHR589917 VRL589917:VRN589917 WBH589917:WBJ589917 WLD589917:WLF589917 WUZ589917:WVB589917 D655453:F655453 IN655453:IP655453 SJ655453:SL655453 ACF655453:ACH655453 AMB655453:AMD655453 AVX655453:AVZ655453 BFT655453:BFV655453 BPP655453:BPR655453 BZL655453:BZN655453 CJH655453:CJJ655453 CTD655453:CTF655453 DCZ655453:DDB655453 DMV655453:DMX655453 DWR655453:DWT655453 EGN655453:EGP655453 EQJ655453:EQL655453 FAF655453:FAH655453 FKB655453:FKD655453 FTX655453:FTZ655453 GDT655453:GDV655453 GNP655453:GNR655453 GXL655453:GXN655453 HHH655453:HHJ655453 HRD655453:HRF655453 IAZ655453:IBB655453 IKV655453:IKX655453 IUR655453:IUT655453 JEN655453:JEP655453 JOJ655453:JOL655453 JYF655453:JYH655453 KIB655453:KID655453 KRX655453:KRZ655453 LBT655453:LBV655453 LLP655453:LLR655453 LVL655453:LVN655453 MFH655453:MFJ655453 MPD655453:MPF655453 MYZ655453:MZB655453 NIV655453:NIX655453 NSR655453:NST655453 OCN655453:OCP655453 OMJ655453:OML655453 OWF655453:OWH655453 PGB655453:PGD655453 PPX655453:PPZ655453 PZT655453:PZV655453 QJP655453:QJR655453 QTL655453:QTN655453 RDH655453:RDJ655453 RND655453:RNF655453 RWZ655453:RXB655453 SGV655453:SGX655453 SQR655453:SQT655453 TAN655453:TAP655453 TKJ655453:TKL655453 TUF655453:TUH655453 UEB655453:UED655453 UNX655453:UNZ655453 UXT655453:UXV655453 VHP655453:VHR655453 VRL655453:VRN655453 WBH655453:WBJ655453 WLD655453:WLF655453 WUZ655453:WVB655453 D720989:F720989 IN720989:IP720989 SJ720989:SL720989 ACF720989:ACH720989 AMB720989:AMD720989 AVX720989:AVZ720989 BFT720989:BFV720989 BPP720989:BPR720989 BZL720989:BZN720989 CJH720989:CJJ720989 CTD720989:CTF720989 DCZ720989:DDB720989 DMV720989:DMX720989 DWR720989:DWT720989 EGN720989:EGP720989 EQJ720989:EQL720989 FAF720989:FAH720989 FKB720989:FKD720989 FTX720989:FTZ720989 GDT720989:GDV720989 GNP720989:GNR720989 GXL720989:GXN720989 HHH720989:HHJ720989 HRD720989:HRF720989 IAZ720989:IBB720989 IKV720989:IKX720989 IUR720989:IUT720989 JEN720989:JEP720989 JOJ720989:JOL720989 JYF720989:JYH720989 KIB720989:KID720989 KRX720989:KRZ720989 LBT720989:LBV720989 LLP720989:LLR720989 LVL720989:LVN720989 MFH720989:MFJ720989 MPD720989:MPF720989 MYZ720989:MZB720989 NIV720989:NIX720989 NSR720989:NST720989 OCN720989:OCP720989 OMJ720989:OML720989 OWF720989:OWH720989 PGB720989:PGD720989 PPX720989:PPZ720989 PZT720989:PZV720989 QJP720989:QJR720989 QTL720989:QTN720989 RDH720989:RDJ720989 RND720989:RNF720989 RWZ720989:RXB720989 SGV720989:SGX720989 SQR720989:SQT720989 TAN720989:TAP720989 TKJ720989:TKL720989 TUF720989:TUH720989 UEB720989:UED720989 UNX720989:UNZ720989 UXT720989:UXV720989 VHP720989:VHR720989 VRL720989:VRN720989 WBH720989:WBJ720989 WLD720989:WLF720989 WUZ720989:WVB720989 D786525:F786525 IN786525:IP786525 SJ786525:SL786525 ACF786525:ACH786525 AMB786525:AMD786525 AVX786525:AVZ786525 BFT786525:BFV786525 BPP786525:BPR786525 BZL786525:BZN786525 CJH786525:CJJ786525 CTD786525:CTF786525 DCZ786525:DDB786525 DMV786525:DMX786525 DWR786525:DWT786525 EGN786525:EGP786525 EQJ786525:EQL786525 FAF786525:FAH786525 FKB786525:FKD786525 FTX786525:FTZ786525 GDT786525:GDV786525 GNP786525:GNR786525 GXL786525:GXN786525 HHH786525:HHJ786525 HRD786525:HRF786525 IAZ786525:IBB786525 IKV786525:IKX786525 IUR786525:IUT786525 JEN786525:JEP786525 JOJ786525:JOL786525 JYF786525:JYH786525 KIB786525:KID786525 KRX786525:KRZ786525 LBT786525:LBV786525 LLP786525:LLR786525 LVL786525:LVN786525 MFH786525:MFJ786525 MPD786525:MPF786525 MYZ786525:MZB786525 NIV786525:NIX786525 NSR786525:NST786525 OCN786525:OCP786525 OMJ786525:OML786525 OWF786525:OWH786525 PGB786525:PGD786525 PPX786525:PPZ786525 PZT786525:PZV786525 QJP786525:QJR786525 QTL786525:QTN786525 RDH786525:RDJ786525 RND786525:RNF786525 RWZ786525:RXB786525 SGV786525:SGX786525 SQR786525:SQT786525 TAN786525:TAP786525 TKJ786525:TKL786525 TUF786525:TUH786525 UEB786525:UED786525 UNX786525:UNZ786525 UXT786525:UXV786525 VHP786525:VHR786525 VRL786525:VRN786525 WBH786525:WBJ786525 WLD786525:WLF786525 WUZ786525:WVB786525 D852061:F852061 IN852061:IP852061 SJ852061:SL852061 ACF852061:ACH852061 AMB852061:AMD852061 AVX852061:AVZ852061 BFT852061:BFV852061 BPP852061:BPR852061 BZL852061:BZN852061 CJH852061:CJJ852061 CTD852061:CTF852061 DCZ852061:DDB852061 DMV852061:DMX852061 DWR852061:DWT852061 EGN852061:EGP852061 EQJ852061:EQL852061 FAF852061:FAH852061 FKB852061:FKD852061 FTX852061:FTZ852061 GDT852061:GDV852061 GNP852061:GNR852061 GXL852061:GXN852061 HHH852061:HHJ852061 HRD852061:HRF852061 IAZ852061:IBB852061 IKV852061:IKX852061 IUR852061:IUT852061 JEN852061:JEP852061 JOJ852061:JOL852061 JYF852061:JYH852061 KIB852061:KID852061 KRX852061:KRZ852061 LBT852061:LBV852061 LLP852061:LLR852061 LVL852061:LVN852061 MFH852061:MFJ852061 MPD852061:MPF852061 MYZ852061:MZB852061 NIV852061:NIX852061 NSR852061:NST852061 OCN852061:OCP852061 OMJ852061:OML852061 OWF852061:OWH852061 PGB852061:PGD852061 PPX852061:PPZ852061 PZT852061:PZV852061 QJP852061:QJR852061 QTL852061:QTN852061 RDH852061:RDJ852061 RND852061:RNF852061 RWZ852061:RXB852061 SGV852061:SGX852061 SQR852061:SQT852061 TAN852061:TAP852061 TKJ852061:TKL852061 TUF852061:TUH852061 UEB852061:UED852061 UNX852061:UNZ852061 UXT852061:UXV852061 VHP852061:VHR852061 VRL852061:VRN852061 WBH852061:WBJ852061 WLD852061:WLF852061 WUZ852061:WVB852061 D917597:F917597 IN917597:IP917597 SJ917597:SL917597 ACF917597:ACH917597 AMB917597:AMD917597 AVX917597:AVZ917597 BFT917597:BFV917597 BPP917597:BPR917597 BZL917597:BZN917597 CJH917597:CJJ917597 CTD917597:CTF917597 DCZ917597:DDB917597 DMV917597:DMX917597 DWR917597:DWT917597 EGN917597:EGP917597 EQJ917597:EQL917597 FAF917597:FAH917597 FKB917597:FKD917597 FTX917597:FTZ917597 GDT917597:GDV917597 GNP917597:GNR917597 GXL917597:GXN917597 HHH917597:HHJ917597 HRD917597:HRF917597 IAZ917597:IBB917597 IKV917597:IKX917597 IUR917597:IUT917597 JEN917597:JEP917597 JOJ917597:JOL917597 JYF917597:JYH917597 KIB917597:KID917597 KRX917597:KRZ917597 LBT917597:LBV917597 LLP917597:LLR917597 LVL917597:LVN917597 MFH917597:MFJ917597 MPD917597:MPF917597 MYZ917597:MZB917597 NIV917597:NIX917597 NSR917597:NST917597 OCN917597:OCP917597 OMJ917597:OML917597 OWF917597:OWH917597 PGB917597:PGD917597 PPX917597:PPZ917597 PZT917597:PZV917597 QJP917597:QJR917597 QTL917597:QTN917597 RDH917597:RDJ917597 RND917597:RNF917597 RWZ917597:RXB917597 SGV917597:SGX917597 SQR917597:SQT917597 TAN917597:TAP917597 TKJ917597:TKL917597 TUF917597:TUH917597 UEB917597:UED917597 UNX917597:UNZ917597 UXT917597:UXV917597 VHP917597:VHR917597 VRL917597:VRN917597 WBH917597:WBJ917597 WLD917597:WLF917597 WUZ917597:WVB917597 D983133:F983133 IN983133:IP983133 SJ983133:SL983133 ACF983133:ACH983133 AMB983133:AMD983133 AVX983133:AVZ983133 BFT983133:BFV983133 BPP983133:BPR983133 BZL983133:BZN983133 CJH983133:CJJ983133 CTD983133:CTF983133 DCZ983133:DDB983133 DMV983133:DMX983133 DWR983133:DWT983133 EGN983133:EGP983133 EQJ983133:EQL983133 FAF983133:FAH983133 FKB983133:FKD983133 FTX983133:FTZ983133 GDT983133:GDV983133 GNP983133:GNR983133 GXL983133:GXN983133 HHH983133:HHJ983133 HRD983133:HRF983133 IAZ983133:IBB983133 IKV983133:IKX983133 IUR983133:IUT983133 JEN983133:JEP983133 JOJ983133:JOL983133 JYF983133:JYH983133 KIB983133:KID983133 KRX983133:KRZ983133 LBT983133:LBV983133 LLP983133:LLR983133 LVL983133:LVN983133 MFH983133:MFJ983133 MPD983133:MPF983133 MYZ983133:MZB983133 NIV983133:NIX983133 NSR983133:NST983133 OCN983133:OCP983133 OMJ983133:OML983133 OWF983133:OWH983133 PGB983133:PGD983133 PPX983133:PPZ983133 PZT983133:PZV983133 QJP983133:QJR983133 QTL983133:QTN983133 RDH983133:RDJ983133 RND983133:RNF983133 RWZ983133:RXB983133 SGV983133:SGX983133 SQR983133:SQT983133 TAN983133:TAP983133 TKJ983133:TKL983133 TUF983133:TUH983133 UEB983133:UED983133 UNX983133:UNZ983133 UXT983133:UXV983133 VHP983133:VHR983133 VRL983133:VRN983133 WBH983133:WBJ983133 WLD983133:WLF983133 WUZ983133:WVB983133 IR179 SN179 ACJ179 AMF179 AWB179 BFX179 BPT179 BZP179 CJL179 CTH179 DDD179 DMZ179 DWV179 EGR179 EQN179 FAJ179 FKF179 FUB179 GDX179 GNT179 GXP179 HHL179 HRH179 IBD179 IKZ179 IUV179 JER179 JON179 JYJ179 KIF179 KSB179 LBX179 LLT179 LVP179 MFL179 MPH179 MZD179 NIZ179 NSV179 OCR179 OMN179 OWJ179 PGF179 PQB179 PZX179 QJT179 QTP179 RDL179 RNH179 RXD179 SGZ179 SQV179 TAR179 TKN179 TUJ179 UEF179 UOB179 UXX179 VHT179 VRP179 WBL179 WLH179 WVD179 IR65693 SN65693 ACJ65693 AMF65693 AWB65693 BFX65693 BPT65693 BZP65693 CJL65693 CTH65693 DDD65693 DMZ65693 DWV65693 EGR65693 EQN65693 FAJ65693 FKF65693 FUB65693 GDX65693 GNT65693 GXP65693 HHL65693 HRH65693 IBD65693 IKZ65693 IUV65693 JER65693 JON65693 JYJ65693 KIF65693 KSB65693 LBX65693 LLT65693 LVP65693 MFL65693 MPH65693 MZD65693 NIZ65693 NSV65693 OCR65693 OMN65693 OWJ65693 PGF65693 PQB65693 PZX65693 QJT65693 QTP65693 RDL65693 RNH65693 RXD65693 SGZ65693 SQV65693 TAR65693 TKN65693 TUJ65693 UEF65693 UOB65693 UXX65693 VHT65693 VRP65693 WBL65693 WLH65693 WVD65693 IR131229 SN131229 ACJ131229 AMF131229 AWB131229 BFX131229 BPT131229 BZP131229 CJL131229 CTH131229 DDD131229 DMZ131229 DWV131229 EGR131229 EQN131229 FAJ131229 FKF131229 FUB131229 GDX131229 GNT131229 GXP131229 HHL131229 HRH131229 IBD131229 IKZ131229 IUV131229 JER131229 JON131229 JYJ131229 KIF131229 KSB131229 LBX131229 LLT131229 LVP131229 MFL131229 MPH131229 MZD131229 NIZ131229 NSV131229 OCR131229 OMN131229 OWJ131229 PGF131229 PQB131229 PZX131229 QJT131229 QTP131229 RDL131229 RNH131229 RXD131229 SGZ131229 SQV131229 TAR131229 TKN131229 TUJ131229 UEF131229 UOB131229 UXX131229 VHT131229 VRP131229 WBL131229 WLH131229 WVD131229 IR196765 SN196765 ACJ196765 AMF196765 AWB196765 BFX196765 BPT196765 BZP196765 CJL196765 CTH196765 DDD196765 DMZ196765 DWV196765 EGR196765 EQN196765 FAJ196765 FKF196765 FUB196765 GDX196765 GNT196765 GXP196765 HHL196765 HRH196765 IBD196765 IKZ196765 IUV196765 JER196765 JON196765 JYJ196765 KIF196765 KSB196765 LBX196765 LLT196765 LVP196765 MFL196765 MPH196765 MZD196765 NIZ196765 NSV196765 OCR196765 OMN196765 OWJ196765 PGF196765 PQB196765 PZX196765 QJT196765 QTP196765 RDL196765 RNH196765 RXD196765 SGZ196765 SQV196765 TAR196765 TKN196765 TUJ196765 UEF196765 UOB196765 UXX196765 VHT196765 VRP196765 WBL196765 WLH196765 WVD196765 IR262301 SN262301 ACJ262301 AMF262301 AWB262301 BFX262301 BPT262301 BZP262301 CJL262301 CTH262301 DDD262301 DMZ262301 DWV262301 EGR262301 EQN262301 FAJ262301 FKF262301 FUB262301 GDX262301 GNT262301 GXP262301 HHL262301 HRH262301 IBD262301 IKZ262301 IUV262301 JER262301 JON262301 JYJ262301 KIF262301 KSB262301 LBX262301 LLT262301 LVP262301 MFL262301 MPH262301 MZD262301 NIZ262301 NSV262301 OCR262301 OMN262301 OWJ262301 PGF262301 PQB262301 PZX262301 QJT262301 QTP262301 RDL262301 RNH262301 RXD262301 SGZ262301 SQV262301 TAR262301 TKN262301 TUJ262301 UEF262301 UOB262301 UXX262301 VHT262301 VRP262301 WBL262301 WLH262301 WVD262301 IR327837 SN327837 ACJ327837 AMF327837 AWB327837 BFX327837 BPT327837 BZP327837 CJL327837 CTH327837 DDD327837 DMZ327837 DWV327837 EGR327837 EQN327837 FAJ327837 FKF327837 FUB327837 GDX327837 GNT327837 GXP327837 HHL327837 HRH327837 IBD327837 IKZ327837 IUV327837 JER327837 JON327837 JYJ327837 KIF327837 KSB327837 LBX327837 LLT327837 LVP327837 MFL327837 MPH327837 MZD327837 NIZ327837 NSV327837 OCR327837 OMN327837 OWJ327837 PGF327837 PQB327837 PZX327837 QJT327837 QTP327837 RDL327837 RNH327837 RXD327837 SGZ327837 SQV327837 TAR327837 TKN327837 TUJ327837 UEF327837 UOB327837 UXX327837 VHT327837 VRP327837 WBL327837 WLH327837 WVD327837 IR393373 SN393373 ACJ393373 AMF393373 AWB393373 BFX393373 BPT393373 BZP393373 CJL393373 CTH393373 DDD393373 DMZ393373 DWV393373 EGR393373 EQN393373 FAJ393373 FKF393373 FUB393373 GDX393373 GNT393373 GXP393373 HHL393373 HRH393373 IBD393373 IKZ393373 IUV393373 JER393373 JON393373 JYJ393373 KIF393373 KSB393373 LBX393373 LLT393373 LVP393373 MFL393373 MPH393373 MZD393373 NIZ393373 NSV393373 OCR393373 OMN393373 OWJ393373 PGF393373 PQB393373 PZX393373 QJT393373 QTP393373 RDL393373 RNH393373 RXD393373 SGZ393373 SQV393373 TAR393373 TKN393373 TUJ393373 UEF393373 UOB393373 UXX393373 VHT393373 VRP393373 WBL393373 WLH393373 WVD393373 IR458909 SN458909 ACJ458909 AMF458909 AWB458909 BFX458909 BPT458909 BZP458909 CJL458909 CTH458909 DDD458909 DMZ458909 DWV458909 EGR458909 EQN458909 FAJ458909 FKF458909 FUB458909 GDX458909 GNT458909 GXP458909 HHL458909 HRH458909 IBD458909 IKZ458909 IUV458909 JER458909 JON458909 JYJ458909 KIF458909 KSB458909 LBX458909 LLT458909 LVP458909 MFL458909 MPH458909 MZD458909 NIZ458909 NSV458909 OCR458909 OMN458909 OWJ458909 PGF458909 PQB458909 PZX458909 QJT458909 QTP458909 RDL458909 RNH458909 RXD458909 SGZ458909 SQV458909 TAR458909 TKN458909 TUJ458909 UEF458909 UOB458909 UXX458909 VHT458909 VRP458909 WBL458909 WLH458909 WVD458909 IR524445 SN524445 ACJ524445 AMF524445 AWB524445 BFX524445 BPT524445 BZP524445 CJL524445 CTH524445 DDD524445 DMZ524445 DWV524445 EGR524445 EQN524445 FAJ524445 FKF524445 FUB524445 GDX524445 GNT524445 GXP524445 HHL524445 HRH524445 IBD524445 IKZ524445 IUV524445 JER524445 JON524445 JYJ524445 KIF524445 KSB524445 LBX524445 LLT524445 LVP524445 MFL524445 MPH524445 MZD524445 NIZ524445 NSV524445 OCR524445 OMN524445 OWJ524445 PGF524445 PQB524445 PZX524445 QJT524445 QTP524445 RDL524445 RNH524445 RXD524445 SGZ524445 SQV524445 TAR524445 TKN524445 TUJ524445 UEF524445 UOB524445 UXX524445 VHT524445 VRP524445 WBL524445 WLH524445 WVD524445 IR589981 SN589981 ACJ589981 AMF589981 AWB589981 BFX589981 BPT589981 BZP589981 CJL589981 CTH589981 DDD589981 DMZ589981 DWV589981 EGR589981 EQN589981 FAJ589981 FKF589981 FUB589981 GDX589981 GNT589981 GXP589981 HHL589981 HRH589981 IBD589981 IKZ589981 IUV589981 JER589981 JON589981 JYJ589981 KIF589981 KSB589981 LBX589981 LLT589981 LVP589981 MFL589981 MPH589981 MZD589981 NIZ589981 NSV589981 OCR589981 OMN589981 OWJ589981 PGF589981 PQB589981 PZX589981 QJT589981 QTP589981 RDL589981 RNH589981 RXD589981 SGZ589981 SQV589981 TAR589981 TKN589981 TUJ589981 UEF589981 UOB589981 UXX589981 VHT589981 VRP589981 WBL589981 WLH589981 WVD589981 IR655517 SN655517 ACJ655517 AMF655517 AWB655517 BFX655517 BPT655517 BZP655517 CJL655517 CTH655517 DDD655517 DMZ655517 DWV655517 EGR655517 EQN655517 FAJ655517 FKF655517 FUB655517 GDX655517 GNT655517 GXP655517 HHL655517 HRH655517 IBD655517 IKZ655517 IUV655517 JER655517 JON655517 JYJ655517 KIF655517 KSB655517 LBX655517 LLT655517 LVP655517 MFL655517 MPH655517 MZD655517 NIZ655517 NSV655517 OCR655517 OMN655517 OWJ655517 PGF655517 PQB655517 PZX655517 QJT655517 QTP655517 RDL655517 RNH655517 RXD655517 SGZ655517 SQV655517 TAR655517 TKN655517 TUJ655517 UEF655517 UOB655517 UXX655517 VHT655517 VRP655517 WBL655517 WLH655517 WVD655517 IR721053 SN721053 ACJ721053 AMF721053 AWB721053 BFX721053 BPT721053 BZP721053 CJL721053 CTH721053 DDD721053 DMZ721053 DWV721053 EGR721053 EQN721053 FAJ721053 FKF721053 FUB721053 GDX721053 GNT721053 GXP721053 HHL721053 HRH721053 IBD721053 IKZ721053 IUV721053 JER721053 JON721053 JYJ721053 KIF721053 KSB721053 LBX721053 LLT721053 LVP721053 MFL721053 MPH721053 MZD721053 NIZ721053 NSV721053 OCR721053 OMN721053 OWJ721053 PGF721053 PQB721053 PZX721053 QJT721053 QTP721053 RDL721053 RNH721053 RXD721053 SGZ721053 SQV721053 TAR721053 TKN721053 TUJ721053 UEF721053 UOB721053 UXX721053 VHT721053 VRP721053 WBL721053 WLH721053 WVD721053 IR786589 SN786589 ACJ786589 AMF786589 AWB786589 BFX786589 BPT786589 BZP786589 CJL786589 CTH786589 DDD786589 DMZ786589 DWV786589 EGR786589 EQN786589 FAJ786589 FKF786589 FUB786589 GDX786589 GNT786589 GXP786589 HHL786589 HRH786589 IBD786589 IKZ786589 IUV786589 JER786589 JON786589 JYJ786589 KIF786589 KSB786589 LBX786589 LLT786589 LVP786589 MFL786589 MPH786589 MZD786589 NIZ786589 NSV786589 OCR786589 OMN786589 OWJ786589 PGF786589 PQB786589 PZX786589 QJT786589 QTP786589 RDL786589 RNH786589 RXD786589 SGZ786589 SQV786589 TAR786589 TKN786589 TUJ786589 UEF786589 UOB786589 UXX786589 VHT786589 VRP786589 WBL786589 WLH786589 WVD786589 IR852125 SN852125 ACJ852125 AMF852125 AWB852125 BFX852125 BPT852125 BZP852125 CJL852125 CTH852125 DDD852125 DMZ852125 DWV852125 EGR852125 EQN852125 FAJ852125 FKF852125 FUB852125 GDX852125 GNT852125 GXP852125 HHL852125 HRH852125 IBD852125 IKZ852125 IUV852125 JER852125 JON852125 JYJ852125 KIF852125 KSB852125 LBX852125 LLT852125 LVP852125 MFL852125 MPH852125 MZD852125 NIZ852125 NSV852125 OCR852125 OMN852125 OWJ852125 PGF852125 PQB852125 PZX852125 QJT852125 QTP852125 RDL852125 RNH852125 RXD852125 SGZ852125 SQV852125 TAR852125 TKN852125 TUJ852125 UEF852125 UOB852125 UXX852125 VHT852125 VRP852125 WBL852125 WLH852125 WVD852125 IR917661 SN917661 ACJ917661 AMF917661 AWB917661 BFX917661 BPT917661 BZP917661 CJL917661 CTH917661 DDD917661 DMZ917661 DWV917661 EGR917661 EQN917661 FAJ917661 FKF917661 FUB917661 GDX917661 GNT917661 GXP917661 HHL917661 HRH917661 IBD917661 IKZ917661 IUV917661 JER917661 JON917661 JYJ917661 KIF917661 KSB917661 LBX917661 LLT917661 LVP917661 MFL917661 MPH917661 MZD917661 NIZ917661 NSV917661 OCR917661 OMN917661 OWJ917661 PGF917661 PQB917661 PZX917661 QJT917661 QTP917661 RDL917661 RNH917661 RXD917661 SGZ917661 SQV917661 TAR917661 TKN917661 TUJ917661 UEF917661 UOB917661 UXX917661 VHT917661 VRP917661 WBL917661 WLH917661 WVD917661 IR983197 SN983197 ACJ983197 AMF983197 AWB983197 BFX983197 BPT983197 BZP983197 CJL983197 CTH983197 DDD983197 DMZ983197 DWV983197 EGR983197 EQN983197 FAJ983197 FKF983197 FUB983197 GDX983197 GNT983197 GXP983197 HHL983197 HRH983197 IBD983197 IKZ983197 IUV983197 JER983197 JON983197 JYJ983197 KIF983197 KSB983197 LBX983197 LLT983197 LVP983197 MFL983197 MPH983197 MZD983197 NIZ983197 NSV983197 OCR983197 OMN983197 OWJ983197 PGF983197 PQB983197 PZX983197 QJT983197 QTP983197 RDL983197 RNH983197 RXD983197 SGZ983197 SQV983197 TAR983197 TKN983197 TUJ983197 UEF983197 UOB983197 UXX983197 VHT983197 VRP983197 WBL983197 WLH983197 WVD983197 IT182:IV182 SP182:SR182 ACL182:ACN182 AMH182:AMJ182 AWD182:AWF182 BFZ182:BGB182 BPV182:BPX182 BZR182:BZT182 CJN182:CJP182 CTJ182:CTL182 DDF182:DDH182 DNB182:DND182 DWX182:DWZ182 EGT182:EGV182 EQP182:EQR182 FAL182:FAN182 FKH182:FKJ182 FUD182:FUF182 GDZ182:GEB182 GNV182:GNX182 GXR182:GXT182 HHN182:HHP182 HRJ182:HRL182 IBF182:IBH182 ILB182:ILD182 IUX182:IUZ182 JET182:JEV182 JOP182:JOR182 JYL182:JYN182 KIH182:KIJ182 KSD182:KSF182 LBZ182:LCB182 LLV182:LLX182 LVR182:LVT182 MFN182:MFP182 MPJ182:MPL182 MZF182:MZH182 NJB182:NJD182 NSX182:NSZ182 OCT182:OCV182 OMP182:OMR182 OWL182:OWN182 PGH182:PGJ182 PQD182:PQF182 PZZ182:QAB182 QJV182:QJX182 QTR182:QTT182 RDN182:RDP182 RNJ182:RNL182 RXF182:RXH182 SHB182:SHD182 SQX182:SQZ182 TAT182:TAV182 TKP182:TKR182 TUL182:TUN182 UEH182:UEJ182 UOD182:UOF182 UXZ182:UYB182 VHV182:VHX182 VRR182:VRT182 WBN182:WBP182 WLJ182:WLL182 WVF182:WVH182 IT65696:IV65696 SP65696:SR65696 ACL65696:ACN65696 AMH65696:AMJ65696 AWD65696:AWF65696 BFZ65696:BGB65696 BPV65696:BPX65696 BZR65696:BZT65696 CJN65696:CJP65696 CTJ65696:CTL65696 DDF65696:DDH65696 DNB65696:DND65696 DWX65696:DWZ65696 EGT65696:EGV65696 EQP65696:EQR65696 FAL65696:FAN65696 FKH65696:FKJ65696 FUD65696:FUF65696 GDZ65696:GEB65696 GNV65696:GNX65696 GXR65696:GXT65696 HHN65696:HHP65696 HRJ65696:HRL65696 IBF65696:IBH65696 ILB65696:ILD65696 IUX65696:IUZ65696 JET65696:JEV65696 JOP65696:JOR65696 JYL65696:JYN65696 KIH65696:KIJ65696 KSD65696:KSF65696 LBZ65696:LCB65696 LLV65696:LLX65696 LVR65696:LVT65696 MFN65696:MFP65696 MPJ65696:MPL65696 MZF65696:MZH65696 NJB65696:NJD65696 NSX65696:NSZ65696 OCT65696:OCV65696 OMP65696:OMR65696 OWL65696:OWN65696 PGH65696:PGJ65696 PQD65696:PQF65696 PZZ65696:QAB65696 QJV65696:QJX65696 QTR65696:QTT65696 RDN65696:RDP65696 RNJ65696:RNL65696 RXF65696:RXH65696 SHB65696:SHD65696 SQX65696:SQZ65696 TAT65696:TAV65696 TKP65696:TKR65696 TUL65696:TUN65696 UEH65696:UEJ65696 UOD65696:UOF65696 UXZ65696:UYB65696 VHV65696:VHX65696 VRR65696:VRT65696 WBN65696:WBP65696 WLJ65696:WLL65696 WVF65696:WVH65696 IT131232:IV131232 SP131232:SR131232 ACL131232:ACN131232 AMH131232:AMJ131232 AWD131232:AWF131232 BFZ131232:BGB131232 BPV131232:BPX131232 BZR131232:BZT131232 CJN131232:CJP131232 CTJ131232:CTL131232 DDF131232:DDH131232 DNB131232:DND131232 DWX131232:DWZ131232 EGT131232:EGV131232 EQP131232:EQR131232 FAL131232:FAN131232 FKH131232:FKJ131232 FUD131232:FUF131232 GDZ131232:GEB131232 GNV131232:GNX131232 GXR131232:GXT131232 HHN131232:HHP131232 HRJ131232:HRL131232 IBF131232:IBH131232 ILB131232:ILD131232 IUX131232:IUZ131232 JET131232:JEV131232 JOP131232:JOR131232 JYL131232:JYN131232 KIH131232:KIJ131232 KSD131232:KSF131232 LBZ131232:LCB131232 LLV131232:LLX131232 LVR131232:LVT131232 MFN131232:MFP131232 MPJ131232:MPL131232 MZF131232:MZH131232 NJB131232:NJD131232 NSX131232:NSZ131232 OCT131232:OCV131232 OMP131232:OMR131232 OWL131232:OWN131232 PGH131232:PGJ131232 PQD131232:PQF131232 PZZ131232:QAB131232 QJV131232:QJX131232 QTR131232:QTT131232 RDN131232:RDP131232 RNJ131232:RNL131232 RXF131232:RXH131232 SHB131232:SHD131232 SQX131232:SQZ131232 TAT131232:TAV131232 TKP131232:TKR131232 TUL131232:TUN131232 UEH131232:UEJ131232 UOD131232:UOF131232 UXZ131232:UYB131232 VHV131232:VHX131232 VRR131232:VRT131232 WBN131232:WBP131232 WLJ131232:WLL131232 WVF131232:WVH131232 IT196768:IV196768 SP196768:SR196768 ACL196768:ACN196768 AMH196768:AMJ196768 AWD196768:AWF196768 BFZ196768:BGB196768 BPV196768:BPX196768 BZR196768:BZT196768 CJN196768:CJP196768 CTJ196768:CTL196768 DDF196768:DDH196768 DNB196768:DND196768 DWX196768:DWZ196768 EGT196768:EGV196768 EQP196768:EQR196768 FAL196768:FAN196768 FKH196768:FKJ196768 FUD196768:FUF196768 GDZ196768:GEB196768 GNV196768:GNX196768 GXR196768:GXT196768 HHN196768:HHP196768 HRJ196768:HRL196768 IBF196768:IBH196768 ILB196768:ILD196768 IUX196768:IUZ196768 JET196768:JEV196768 JOP196768:JOR196768 JYL196768:JYN196768 KIH196768:KIJ196768 KSD196768:KSF196768 LBZ196768:LCB196768 LLV196768:LLX196768 LVR196768:LVT196768 MFN196768:MFP196768 MPJ196768:MPL196768 MZF196768:MZH196768 NJB196768:NJD196768 NSX196768:NSZ196768 OCT196768:OCV196768 OMP196768:OMR196768 OWL196768:OWN196768 PGH196768:PGJ196768 PQD196768:PQF196768 PZZ196768:QAB196768 QJV196768:QJX196768 QTR196768:QTT196768 RDN196768:RDP196768 RNJ196768:RNL196768 RXF196768:RXH196768 SHB196768:SHD196768 SQX196768:SQZ196768 TAT196768:TAV196768 TKP196768:TKR196768 TUL196768:TUN196768 UEH196768:UEJ196768 UOD196768:UOF196768 UXZ196768:UYB196768 VHV196768:VHX196768 VRR196768:VRT196768 WBN196768:WBP196768 WLJ196768:WLL196768 WVF196768:WVH196768 IT262304:IV262304 SP262304:SR262304 ACL262304:ACN262304 AMH262304:AMJ262304 AWD262304:AWF262304 BFZ262304:BGB262304 BPV262304:BPX262304 BZR262304:BZT262304 CJN262304:CJP262304 CTJ262304:CTL262304 DDF262304:DDH262304 DNB262304:DND262304 DWX262304:DWZ262304 EGT262304:EGV262304 EQP262304:EQR262304 FAL262304:FAN262304 FKH262304:FKJ262304 FUD262304:FUF262304 GDZ262304:GEB262304 GNV262304:GNX262304 GXR262304:GXT262304 HHN262304:HHP262304 HRJ262304:HRL262304 IBF262304:IBH262304 ILB262304:ILD262304 IUX262304:IUZ262304 JET262304:JEV262304 JOP262304:JOR262304 JYL262304:JYN262304 KIH262304:KIJ262304 KSD262304:KSF262304 LBZ262304:LCB262304 LLV262304:LLX262304 LVR262304:LVT262304 MFN262304:MFP262304 MPJ262304:MPL262304 MZF262304:MZH262304 NJB262304:NJD262304 NSX262304:NSZ262304 OCT262304:OCV262304 OMP262304:OMR262304 OWL262304:OWN262304 PGH262304:PGJ262304 PQD262304:PQF262304 PZZ262304:QAB262304 QJV262304:QJX262304 QTR262304:QTT262304 RDN262304:RDP262304 RNJ262304:RNL262304 RXF262304:RXH262304 SHB262304:SHD262304 SQX262304:SQZ262304 TAT262304:TAV262304 TKP262304:TKR262304 TUL262304:TUN262304 UEH262304:UEJ262304 UOD262304:UOF262304 UXZ262304:UYB262304 VHV262304:VHX262304 VRR262304:VRT262304 WBN262304:WBP262304 WLJ262304:WLL262304 WVF262304:WVH262304 IT327840:IV327840 SP327840:SR327840 ACL327840:ACN327840 AMH327840:AMJ327840 AWD327840:AWF327840 BFZ327840:BGB327840 BPV327840:BPX327840 BZR327840:BZT327840 CJN327840:CJP327840 CTJ327840:CTL327840 DDF327840:DDH327840 DNB327840:DND327840 DWX327840:DWZ327840 EGT327840:EGV327840 EQP327840:EQR327840 FAL327840:FAN327840 FKH327840:FKJ327840 FUD327840:FUF327840 GDZ327840:GEB327840 GNV327840:GNX327840 GXR327840:GXT327840 HHN327840:HHP327840 HRJ327840:HRL327840 IBF327840:IBH327840 ILB327840:ILD327840 IUX327840:IUZ327840 JET327840:JEV327840 JOP327840:JOR327840 JYL327840:JYN327840 KIH327840:KIJ327840 KSD327840:KSF327840 LBZ327840:LCB327840 LLV327840:LLX327840 LVR327840:LVT327840 MFN327840:MFP327840 MPJ327840:MPL327840 MZF327840:MZH327840 NJB327840:NJD327840 NSX327840:NSZ327840 OCT327840:OCV327840 OMP327840:OMR327840 OWL327840:OWN327840 PGH327840:PGJ327840 PQD327840:PQF327840 PZZ327840:QAB327840 QJV327840:QJX327840 QTR327840:QTT327840 RDN327840:RDP327840 RNJ327840:RNL327840 RXF327840:RXH327840 SHB327840:SHD327840 SQX327840:SQZ327840 TAT327840:TAV327840 TKP327840:TKR327840 TUL327840:TUN327840 UEH327840:UEJ327840 UOD327840:UOF327840 UXZ327840:UYB327840 VHV327840:VHX327840 VRR327840:VRT327840 WBN327840:WBP327840 WLJ327840:WLL327840 WVF327840:WVH327840 IT393376:IV393376 SP393376:SR393376 ACL393376:ACN393376 AMH393376:AMJ393376 AWD393376:AWF393376 BFZ393376:BGB393376 BPV393376:BPX393376 BZR393376:BZT393376 CJN393376:CJP393376 CTJ393376:CTL393376 DDF393376:DDH393376 DNB393376:DND393376 DWX393376:DWZ393376 EGT393376:EGV393376 EQP393376:EQR393376 FAL393376:FAN393376 FKH393376:FKJ393376 FUD393376:FUF393376 GDZ393376:GEB393376 GNV393376:GNX393376 GXR393376:GXT393376 HHN393376:HHP393376 HRJ393376:HRL393376 IBF393376:IBH393376 ILB393376:ILD393376 IUX393376:IUZ393376 JET393376:JEV393376 JOP393376:JOR393376 JYL393376:JYN393376 KIH393376:KIJ393376 KSD393376:KSF393376 LBZ393376:LCB393376 LLV393376:LLX393376 LVR393376:LVT393376 MFN393376:MFP393376 MPJ393376:MPL393376 MZF393376:MZH393376 NJB393376:NJD393376 NSX393376:NSZ393376 OCT393376:OCV393376 OMP393376:OMR393376 OWL393376:OWN393376 PGH393376:PGJ393376 PQD393376:PQF393376 PZZ393376:QAB393376 QJV393376:QJX393376 QTR393376:QTT393376 RDN393376:RDP393376 RNJ393376:RNL393376 RXF393376:RXH393376 SHB393376:SHD393376 SQX393376:SQZ393376 TAT393376:TAV393376 TKP393376:TKR393376 TUL393376:TUN393376 UEH393376:UEJ393376 UOD393376:UOF393376 UXZ393376:UYB393376 VHV393376:VHX393376 VRR393376:VRT393376 WBN393376:WBP393376 WLJ393376:WLL393376 WVF393376:WVH393376 IT458912:IV458912 SP458912:SR458912 ACL458912:ACN458912 AMH458912:AMJ458912 AWD458912:AWF458912 BFZ458912:BGB458912 BPV458912:BPX458912 BZR458912:BZT458912 CJN458912:CJP458912 CTJ458912:CTL458912 DDF458912:DDH458912 DNB458912:DND458912 DWX458912:DWZ458912 EGT458912:EGV458912 EQP458912:EQR458912 FAL458912:FAN458912 FKH458912:FKJ458912 FUD458912:FUF458912 GDZ458912:GEB458912 GNV458912:GNX458912 GXR458912:GXT458912 HHN458912:HHP458912 HRJ458912:HRL458912 IBF458912:IBH458912 ILB458912:ILD458912 IUX458912:IUZ458912 JET458912:JEV458912 JOP458912:JOR458912 JYL458912:JYN458912 KIH458912:KIJ458912 KSD458912:KSF458912 LBZ458912:LCB458912 LLV458912:LLX458912 LVR458912:LVT458912 MFN458912:MFP458912 MPJ458912:MPL458912 MZF458912:MZH458912 NJB458912:NJD458912 NSX458912:NSZ458912 OCT458912:OCV458912 OMP458912:OMR458912 OWL458912:OWN458912 PGH458912:PGJ458912 PQD458912:PQF458912 PZZ458912:QAB458912 QJV458912:QJX458912 QTR458912:QTT458912 RDN458912:RDP458912 RNJ458912:RNL458912 RXF458912:RXH458912 SHB458912:SHD458912 SQX458912:SQZ458912 TAT458912:TAV458912 TKP458912:TKR458912 TUL458912:TUN458912 UEH458912:UEJ458912 UOD458912:UOF458912 UXZ458912:UYB458912 VHV458912:VHX458912 VRR458912:VRT458912 WBN458912:WBP458912 WLJ458912:WLL458912 WVF458912:WVH458912 IT524448:IV524448 SP524448:SR524448 ACL524448:ACN524448 AMH524448:AMJ524448 AWD524448:AWF524448 BFZ524448:BGB524448 BPV524448:BPX524448 BZR524448:BZT524448 CJN524448:CJP524448 CTJ524448:CTL524448 DDF524448:DDH524448 DNB524448:DND524448 DWX524448:DWZ524448 EGT524448:EGV524448 EQP524448:EQR524448 FAL524448:FAN524448 FKH524448:FKJ524448 FUD524448:FUF524448 GDZ524448:GEB524448 GNV524448:GNX524448 GXR524448:GXT524448 HHN524448:HHP524448 HRJ524448:HRL524448 IBF524448:IBH524448 ILB524448:ILD524448 IUX524448:IUZ524448 JET524448:JEV524448 JOP524448:JOR524448 JYL524448:JYN524448 KIH524448:KIJ524448 KSD524448:KSF524448 LBZ524448:LCB524448 LLV524448:LLX524448 LVR524448:LVT524448 MFN524448:MFP524448 MPJ524448:MPL524448 MZF524448:MZH524448 NJB524448:NJD524448 NSX524448:NSZ524448 OCT524448:OCV524448 OMP524448:OMR524448 OWL524448:OWN524448 PGH524448:PGJ524448 PQD524448:PQF524448 PZZ524448:QAB524448 QJV524448:QJX524448 QTR524448:QTT524448 RDN524448:RDP524448 RNJ524448:RNL524448 RXF524448:RXH524448 SHB524448:SHD524448 SQX524448:SQZ524448 TAT524448:TAV524448 TKP524448:TKR524448 TUL524448:TUN524448 UEH524448:UEJ524448 UOD524448:UOF524448 UXZ524448:UYB524448 VHV524448:VHX524448 VRR524448:VRT524448 WBN524448:WBP524448 WLJ524448:WLL524448 WVF524448:WVH524448 IT589984:IV589984 SP589984:SR589984 ACL589984:ACN589984 AMH589984:AMJ589984 AWD589984:AWF589984 BFZ589984:BGB589984 BPV589984:BPX589984 BZR589984:BZT589984 CJN589984:CJP589984 CTJ589984:CTL589984 DDF589984:DDH589984 DNB589984:DND589984 DWX589984:DWZ589984 EGT589984:EGV589984 EQP589984:EQR589984 FAL589984:FAN589984 FKH589984:FKJ589984 FUD589984:FUF589984 GDZ589984:GEB589984 GNV589984:GNX589984 GXR589984:GXT589984 HHN589984:HHP589984 HRJ589984:HRL589984 IBF589984:IBH589984 ILB589984:ILD589984 IUX589984:IUZ589984 JET589984:JEV589984 JOP589984:JOR589984 JYL589984:JYN589984 KIH589984:KIJ589984 KSD589984:KSF589984 LBZ589984:LCB589984 LLV589984:LLX589984 LVR589984:LVT589984 MFN589984:MFP589984 MPJ589984:MPL589984 MZF589984:MZH589984 NJB589984:NJD589984 NSX589984:NSZ589984 OCT589984:OCV589984 OMP589984:OMR589984 OWL589984:OWN589984 PGH589984:PGJ589984 PQD589984:PQF589984 PZZ589984:QAB589984 QJV589984:QJX589984 QTR589984:QTT589984 RDN589984:RDP589984 RNJ589984:RNL589984 RXF589984:RXH589984 SHB589984:SHD589984 SQX589984:SQZ589984 TAT589984:TAV589984 TKP589984:TKR589984 TUL589984:TUN589984 UEH589984:UEJ589984 UOD589984:UOF589984 UXZ589984:UYB589984 VHV589984:VHX589984 VRR589984:VRT589984 WBN589984:WBP589984 WLJ589984:WLL589984 WVF589984:WVH589984 IT655520:IV655520 SP655520:SR655520 ACL655520:ACN655520 AMH655520:AMJ655520 AWD655520:AWF655520 BFZ655520:BGB655520 BPV655520:BPX655520 BZR655520:BZT655520 CJN655520:CJP655520 CTJ655520:CTL655520 DDF655520:DDH655520 DNB655520:DND655520 DWX655520:DWZ655520 EGT655520:EGV655520 EQP655520:EQR655520 FAL655520:FAN655520 FKH655520:FKJ655520 FUD655520:FUF655520 GDZ655520:GEB655520 GNV655520:GNX655520 GXR655520:GXT655520 HHN655520:HHP655520 HRJ655520:HRL655520 IBF655520:IBH655520 ILB655520:ILD655520 IUX655520:IUZ655520 JET655520:JEV655520 JOP655520:JOR655520 JYL655520:JYN655520 KIH655520:KIJ655520 KSD655520:KSF655520 LBZ655520:LCB655520 LLV655520:LLX655520 LVR655520:LVT655520 MFN655520:MFP655520 MPJ655520:MPL655520 MZF655520:MZH655520 NJB655520:NJD655520 NSX655520:NSZ655520 OCT655520:OCV655520 OMP655520:OMR655520 OWL655520:OWN655520 PGH655520:PGJ655520 PQD655520:PQF655520 PZZ655520:QAB655520 QJV655520:QJX655520 QTR655520:QTT655520 RDN655520:RDP655520 RNJ655520:RNL655520 RXF655520:RXH655520 SHB655520:SHD655520 SQX655520:SQZ655520 TAT655520:TAV655520 TKP655520:TKR655520 TUL655520:TUN655520 UEH655520:UEJ655520 UOD655520:UOF655520 UXZ655520:UYB655520 VHV655520:VHX655520 VRR655520:VRT655520 WBN655520:WBP655520 WLJ655520:WLL655520 WVF655520:WVH655520 IT721056:IV721056 SP721056:SR721056 ACL721056:ACN721056 AMH721056:AMJ721056 AWD721056:AWF721056 BFZ721056:BGB721056 BPV721056:BPX721056 BZR721056:BZT721056 CJN721056:CJP721056 CTJ721056:CTL721056 DDF721056:DDH721056 DNB721056:DND721056 DWX721056:DWZ721056 EGT721056:EGV721056 EQP721056:EQR721056 FAL721056:FAN721056 FKH721056:FKJ721056 FUD721056:FUF721056 GDZ721056:GEB721056 GNV721056:GNX721056 GXR721056:GXT721056 HHN721056:HHP721056 HRJ721056:HRL721056 IBF721056:IBH721056 ILB721056:ILD721056 IUX721056:IUZ721056 JET721056:JEV721056 JOP721056:JOR721056 JYL721056:JYN721056 KIH721056:KIJ721056 KSD721056:KSF721056 LBZ721056:LCB721056 LLV721056:LLX721056 LVR721056:LVT721056 MFN721056:MFP721056 MPJ721056:MPL721056 MZF721056:MZH721056 NJB721056:NJD721056 NSX721056:NSZ721056 OCT721056:OCV721056 OMP721056:OMR721056 OWL721056:OWN721056 PGH721056:PGJ721056 PQD721056:PQF721056 PZZ721056:QAB721056 QJV721056:QJX721056 QTR721056:QTT721056 RDN721056:RDP721056 RNJ721056:RNL721056 RXF721056:RXH721056 SHB721056:SHD721056 SQX721056:SQZ721056 TAT721056:TAV721056 TKP721056:TKR721056 TUL721056:TUN721056 UEH721056:UEJ721056 UOD721056:UOF721056 UXZ721056:UYB721056 VHV721056:VHX721056 VRR721056:VRT721056 WBN721056:WBP721056 WLJ721056:WLL721056 WVF721056:WVH721056 IT786592:IV786592 SP786592:SR786592 ACL786592:ACN786592 AMH786592:AMJ786592 AWD786592:AWF786592 BFZ786592:BGB786592 BPV786592:BPX786592 BZR786592:BZT786592 CJN786592:CJP786592 CTJ786592:CTL786592 DDF786592:DDH786592 DNB786592:DND786592 DWX786592:DWZ786592 EGT786592:EGV786592 EQP786592:EQR786592 FAL786592:FAN786592 FKH786592:FKJ786592 FUD786592:FUF786592 GDZ786592:GEB786592 GNV786592:GNX786592 GXR786592:GXT786592 HHN786592:HHP786592 HRJ786592:HRL786592 IBF786592:IBH786592 ILB786592:ILD786592 IUX786592:IUZ786592 JET786592:JEV786592 JOP786592:JOR786592 JYL786592:JYN786592 KIH786592:KIJ786592 KSD786592:KSF786592 LBZ786592:LCB786592 LLV786592:LLX786592 LVR786592:LVT786592 MFN786592:MFP786592 MPJ786592:MPL786592 MZF786592:MZH786592 NJB786592:NJD786592 NSX786592:NSZ786592 OCT786592:OCV786592 OMP786592:OMR786592 OWL786592:OWN786592 PGH786592:PGJ786592 PQD786592:PQF786592 PZZ786592:QAB786592 QJV786592:QJX786592 QTR786592:QTT786592 RDN786592:RDP786592 RNJ786592:RNL786592 RXF786592:RXH786592 SHB786592:SHD786592 SQX786592:SQZ786592 TAT786592:TAV786592 TKP786592:TKR786592 TUL786592:TUN786592 UEH786592:UEJ786592 UOD786592:UOF786592 UXZ786592:UYB786592 VHV786592:VHX786592 VRR786592:VRT786592 WBN786592:WBP786592 WLJ786592:WLL786592 WVF786592:WVH786592 IT852128:IV852128 SP852128:SR852128 ACL852128:ACN852128 AMH852128:AMJ852128 AWD852128:AWF852128 BFZ852128:BGB852128 BPV852128:BPX852128 BZR852128:BZT852128 CJN852128:CJP852128 CTJ852128:CTL852128 DDF852128:DDH852128 DNB852128:DND852128 DWX852128:DWZ852128 EGT852128:EGV852128 EQP852128:EQR852128 FAL852128:FAN852128 FKH852128:FKJ852128 FUD852128:FUF852128 GDZ852128:GEB852128 GNV852128:GNX852128 GXR852128:GXT852128 HHN852128:HHP852128 HRJ852128:HRL852128 IBF852128:IBH852128 ILB852128:ILD852128 IUX852128:IUZ852128 JET852128:JEV852128 JOP852128:JOR852128 JYL852128:JYN852128 KIH852128:KIJ852128 KSD852128:KSF852128 LBZ852128:LCB852128 LLV852128:LLX852128 LVR852128:LVT852128 MFN852128:MFP852128 MPJ852128:MPL852128 MZF852128:MZH852128 NJB852128:NJD852128 NSX852128:NSZ852128 OCT852128:OCV852128 OMP852128:OMR852128 OWL852128:OWN852128 PGH852128:PGJ852128 PQD852128:PQF852128 PZZ852128:QAB852128 QJV852128:QJX852128 QTR852128:QTT852128 RDN852128:RDP852128 RNJ852128:RNL852128 RXF852128:RXH852128 SHB852128:SHD852128 SQX852128:SQZ852128 TAT852128:TAV852128 TKP852128:TKR852128 TUL852128:TUN852128 UEH852128:UEJ852128 UOD852128:UOF852128 UXZ852128:UYB852128 VHV852128:VHX852128 VRR852128:VRT852128 WBN852128:WBP852128 WLJ852128:WLL852128 WVF852128:WVH852128 IT917664:IV917664 SP917664:SR917664 ACL917664:ACN917664 AMH917664:AMJ917664 AWD917664:AWF917664 BFZ917664:BGB917664 BPV917664:BPX917664 BZR917664:BZT917664 CJN917664:CJP917664 CTJ917664:CTL917664 DDF917664:DDH917664 DNB917664:DND917664 DWX917664:DWZ917664 EGT917664:EGV917664 EQP917664:EQR917664 FAL917664:FAN917664 FKH917664:FKJ917664 FUD917664:FUF917664 GDZ917664:GEB917664 GNV917664:GNX917664 GXR917664:GXT917664 HHN917664:HHP917664 HRJ917664:HRL917664 IBF917664:IBH917664 ILB917664:ILD917664 IUX917664:IUZ917664 JET917664:JEV917664 JOP917664:JOR917664 JYL917664:JYN917664 KIH917664:KIJ917664 KSD917664:KSF917664 LBZ917664:LCB917664 LLV917664:LLX917664 LVR917664:LVT917664 MFN917664:MFP917664 MPJ917664:MPL917664 MZF917664:MZH917664 NJB917664:NJD917664 NSX917664:NSZ917664 OCT917664:OCV917664 OMP917664:OMR917664 OWL917664:OWN917664 PGH917664:PGJ917664 PQD917664:PQF917664 PZZ917664:QAB917664 QJV917664:QJX917664 QTR917664:QTT917664 RDN917664:RDP917664 RNJ917664:RNL917664 RXF917664:RXH917664 SHB917664:SHD917664 SQX917664:SQZ917664 TAT917664:TAV917664 TKP917664:TKR917664 TUL917664:TUN917664 UEH917664:UEJ917664 UOD917664:UOF917664 UXZ917664:UYB917664 VHV917664:VHX917664 VRR917664:VRT917664 WBN917664:WBP917664 WLJ917664:WLL917664 WVF917664:WVH917664 IT983200:IV983200 SP983200:SR983200 ACL983200:ACN983200 AMH983200:AMJ983200 AWD983200:AWF983200 BFZ983200:BGB983200 BPV983200:BPX983200 BZR983200:BZT983200 CJN983200:CJP983200 CTJ983200:CTL983200 DDF983200:DDH983200 DNB983200:DND983200 DWX983200:DWZ983200 EGT983200:EGV983200 EQP983200:EQR983200 FAL983200:FAN983200 FKH983200:FKJ983200 FUD983200:FUF983200 GDZ983200:GEB983200 GNV983200:GNX983200 GXR983200:GXT983200 HHN983200:HHP983200 HRJ983200:HRL983200 IBF983200:IBH983200 ILB983200:ILD983200 IUX983200:IUZ983200 JET983200:JEV983200 JOP983200:JOR983200 JYL983200:JYN983200 KIH983200:KIJ983200 KSD983200:KSF983200 LBZ983200:LCB983200 LLV983200:LLX983200 LVR983200:LVT983200 MFN983200:MFP983200 MPJ983200:MPL983200 MZF983200:MZH983200 NJB983200:NJD983200 NSX983200:NSZ983200 OCT983200:OCV983200 OMP983200:OMR983200 OWL983200:OWN983200 PGH983200:PGJ983200 PQD983200:PQF983200 PZZ983200:QAB983200 QJV983200:QJX983200 QTR983200:QTT983200 RDN983200:RDP983200 RNJ983200:RNL983200 RXF983200:RXH983200 SHB983200:SHD983200 SQX983200:SQZ983200 TAT983200:TAV983200 TKP983200:TKR983200 TUL983200:TUN983200 UEH983200:UEJ983200 UOD983200:UOF983200 UXZ983200:UYB983200 VHV983200:VHX983200 VRR983200:VRT983200 WBN983200:WBP983200 WLJ983200:WLL983200 WVF983200:WVH983200 IR180:IV181 SN180:SR181 ACJ180:ACN181 AMF180:AMJ181 AWB180:AWF181 BFX180:BGB181 BPT180:BPX181 BZP180:BZT181 CJL180:CJP181 CTH180:CTL181 DDD180:DDH181 DMZ180:DND181 DWV180:DWZ181 EGR180:EGV181 EQN180:EQR181 FAJ180:FAN181 FKF180:FKJ181 FUB180:FUF181 GDX180:GEB181 GNT180:GNX181 GXP180:GXT181 HHL180:HHP181 HRH180:HRL181 IBD180:IBH181 IKZ180:ILD181 IUV180:IUZ181 JER180:JEV181 JON180:JOR181 JYJ180:JYN181 KIF180:KIJ181 KSB180:KSF181 LBX180:LCB181 LLT180:LLX181 LVP180:LVT181 MFL180:MFP181 MPH180:MPL181 MZD180:MZH181 NIZ180:NJD181 NSV180:NSZ181 OCR180:OCV181 OMN180:OMR181 OWJ180:OWN181 PGF180:PGJ181 PQB180:PQF181 PZX180:QAB181 QJT180:QJX181 QTP180:QTT181 RDL180:RDP181 RNH180:RNL181 RXD180:RXH181 SGZ180:SHD181 SQV180:SQZ181 TAR180:TAV181 TKN180:TKR181 TUJ180:TUN181 UEF180:UEJ181 UOB180:UOF181 UXX180:UYB181 VHT180:VHX181 VRP180:VRT181 WBL180:WBP181 WLH180:WLL181 WVD180:WVH181 IR65694:IV65695 SN65694:SR65695 ACJ65694:ACN65695 AMF65694:AMJ65695 AWB65694:AWF65695 BFX65694:BGB65695 BPT65694:BPX65695 BZP65694:BZT65695 CJL65694:CJP65695 CTH65694:CTL65695 DDD65694:DDH65695 DMZ65694:DND65695 DWV65694:DWZ65695 EGR65694:EGV65695 EQN65694:EQR65695 FAJ65694:FAN65695 FKF65694:FKJ65695 FUB65694:FUF65695 GDX65694:GEB65695 GNT65694:GNX65695 GXP65694:GXT65695 HHL65694:HHP65695 HRH65694:HRL65695 IBD65694:IBH65695 IKZ65694:ILD65695 IUV65694:IUZ65695 JER65694:JEV65695 JON65694:JOR65695 JYJ65694:JYN65695 KIF65694:KIJ65695 KSB65694:KSF65695 LBX65694:LCB65695 LLT65694:LLX65695 LVP65694:LVT65695 MFL65694:MFP65695 MPH65694:MPL65695 MZD65694:MZH65695 NIZ65694:NJD65695 NSV65694:NSZ65695 OCR65694:OCV65695 OMN65694:OMR65695 OWJ65694:OWN65695 PGF65694:PGJ65695 PQB65694:PQF65695 PZX65694:QAB65695 QJT65694:QJX65695 QTP65694:QTT65695 RDL65694:RDP65695 RNH65694:RNL65695 RXD65694:RXH65695 SGZ65694:SHD65695 SQV65694:SQZ65695 TAR65694:TAV65695 TKN65694:TKR65695 TUJ65694:TUN65695 UEF65694:UEJ65695 UOB65694:UOF65695 UXX65694:UYB65695 VHT65694:VHX65695 VRP65694:VRT65695 WBL65694:WBP65695 WLH65694:WLL65695 WVD65694:WVH65695 IR131230:IV131231 SN131230:SR131231 ACJ131230:ACN131231 AMF131230:AMJ131231 AWB131230:AWF131231 BFX131230:BGB131231 BPT131230:BPX131231 BZP131230:BZT131231 CJL131230:CJP131231 CTH131230:CTL131231 DDD131230:DDH131231 DMZ131230:DND131231 DWV131230:DWZ131231 EGR131230:EGV131231 EQN131230:EQR131231 FAJ131230:FAN131231 FKF131230:FKJ131231 FUB131230:FUF131231 GDX131230:GEB131231 GNT131230:GNX131231 GXP131230:GXT131231 HHL131230:HHP131231 HRH131230:HRL131231 IBD131230:IBH131231 IKZ131230:ILD131231 IUV131230:IUZ131231 JER131230:JEV131231 JON131230:JOR131231 JYJ131230:JYN131231 KIF131230:KIJ131231 KSB131230:KSF131231 LBX131230:LCB131231 LLT131230:LLX131231 LVP131230:LVT131231 MFL131230:MFP131231 MPH131230:MPL131231 MZD131230:MZH131231 NIZ131230:NJD131231 NSV131230:NSZ131231 OCR131230:OCV131231 OMN131230:OMR131231 OWJ131230:OWN131231 PGF131230:PGJ131231 PQB131230:PQF131231 PZX131230:QAB131231 QJT131230:QJX131231 QTP131230:QTT131231 RDL131230:RDP131231 RNH131230:RNL131231 RXD131230:RXH131231 SGZ131230:SHD131231 SQV131230:SQZ131231 TAR131230:TAV131231 TKN131230:TKR131231 TUJ131230:TUN131231 UEF131230:UEJ131231 UOB131230:UOF131231 UXX131230:UYB131231 VHT131230:VHX131231 VRP131230:VRT131231 WBL131230:WBP131231 WLH131230:WLL131231 WVD131230:WVH131231 IR196766:IV196767 SN196766:SR196767 ACJ196766:ACN196767 AMF196766:AMJ196767 AWB196766:AWF196767 BFX196766:BGB196767 BPT196766:BPX196767 BZP196766:BZT196767 CJL196766:CJP196767 CTH196766:CTL196767 DDD196766:DDH196767 DMZ196766:DND196767 DWV196766:DWZ196767 EGR196766:EGV196767 EQN196766:EQR196767 FAJ196766:FAN196767 FKF196766:FKJ196767 FUB196766:FUF196767 GDX196766:GEB196767 GNT196766:GNX196767 GXP196766:GXT196767 HHL196766:HHP196767 HRH196766:HRL196767 IBD196766:IBH196767 IKZ196766:ILD196767 IUV196766:IUZ196767 JER196766:JEV196767 JON196766:JOR196767 JYJ196766:JYN196767 KIF196766:KIJ196767 KSB196766:KSF196767 LBX196766:LCB196767 LLT196766:LLX196767 LVP196766:LVT196767 MFL196766:MFP196767 MPH196766:MPL196767 MZD196766:MZH196767 NIZ196766:NJD196767 NSV196766:NSZ196767 OCR196766:OCV196767 OMN196766:OMR196767 OWJ196766:OWN196767 PGF196766:PGJ196767 PQB196766:PQF196767 PZX196766:QAB196767 QJT196766:QJX196767 QTP196766:QTT196767 RDL196766:RDP196767 RNH196766:RNL196767 RXD196766:RXH196767 SGZ196766:SHD196767 SQV196766:SQZ196767 TAR196766:TAV196767 TKN196766:TKR196767 TUJ196766:TUN196767 UEF196766:UEJ196767 UOB196766:UOF196767 UXX196766:UYB196767 VHT196766:VHX196767 VRP196766:VRT196767 WBL196766:WBP196767 WLH196766:WLL196767 WVD196766:WVH196767 IR262302:IV262303 SN262302:SR262303 ACJ262302:ACN262303 AMF262302:AMJ262303 AWB262302:AWF262303 BFX262302:BGB262303 BPT262302:BPX262303 BZP262302:BZT262303 CJL262302:CJP262303 CTH262302:CTL262303 DDD262302:DDH262303 DMZ262302:DND262303 DWV262302:DWZ262303 EGR262302:EGV262303 EQN262302:EQR262303 FAJ262302:FAN262303 FKF262302:FKJ262303 FUB262302:FUF262303 GDX262302:GEB262303 GNT262302:GNX262303 GXP262302:GXT262303 HHL262302:HHP262303 HRH262302:HRL262303 IBD262302:IBH262303 IKZ262302:ILD262303 IUV262302:IUZ262303 JER262302:JEV262303 JON262302:JOR262303 JYJ262302:JYN262303 KIF262302:KIJ262303 KSB262302:KSF262303 LBX262302:LCB262303 LLT262302:LLX262303 LVP262302:LVT262303 MFL262302:MFP262303 MPH262302:MPL262303 MZD262302:MZH262303 NIZ262302:NJD262303 NSV262302:NSZ262303 OCR262302:OCV262303 OMN262302:OMR262303 OWJ262302:OWN262303 PGF262302:PGJ262303 PQB262302:PQF262303 PZX262302:QAB262303 QJT262302:QJX262303 QTP262302:QTT262303 RDL262302:RDP262303 RNH262302:RNL262303 RXD262302:RXH262303 SGZ262302:SHD262303 SQV262302:SQZ262303 TAR262302:TAV262303 TKN262302:TKR262303 TUJ262302:TUN262303 UEF262302:UEJ262303 UOB262302:UOF262303 UXX262302:UYB262303 VHT262302:VHX262303 VRP262302:VRT262303 WBL262302:WBP262303 WLH262302:WLL262303 WVD262302:WVH262303 IR327838:IV327839 SN327838:SR327839 ACJ327838:ACN327839 AMF327838:AMJ327839 AWB327838:AWF327839 BFX327838:BGB327839 BPT327838:BPX327839 BZP327838:BZT327839 CJL327838:CJP327839 CTH327838:CTL327839 DDD327838:DDH327839 DMZ327838:DND327839 DWV327838:DWZ327839 EGR327838:EGV327839 EQN327838:EQR327839 FAJ327838:FAN327839 FKF327838:FKJ327839 FUB327838:FUF327839 GDX327838:GEB327839 GNT327838:GNX327839 GXP327838:GXT327839 HHL327838:HHP327839 HRH327838:HRL327839 IBD327838:IBH327839 IKZ327838:ILD327839 IUV327838:IUZ327839 JER327838:JEV327839 JON327838:JOR327839 JYJ327838:JYN327839 KIF327838:KIJ327839 KSB327838:KSF327839 LBX327838:LCB327839 LLT327838:LLX327839 LVP327838:LVT327839 MFL327838:MFP327839 MPH327838:MPL327839 MZD327838:MZH327839 NIZ327838:NJD327839 NSV327838:NSZ327839 OCR327838:OCV327839 OMN327838:OMR327839 OWJ327838:OWN327839 PGF327838:PGJ327839 PQB327838:PQF327839 PZX327838:QAB327839 QJT327838:QJX327839 QTP327838:QTT327839 RDL327838:RDP327839 RNH327838:RNL327839 RXD327838:RXH327839 SGZ327838:SHD327839 SQV327838:SQZ327839 TAR327838:TAV327839 TKN327838:TKR327839 TUJ327838:TUN327839 UEF327838:UEJ327839 UOB327838:UOF327839 UXX327838:UYB327839 VHT327838:VHX327839 VRP327838:VRT327839 WBL327838:WBP327839 WLH327838:WLL327839 WVD327838:WVH327839 IR393374:IV393375 SN393374:SR393375 ACJ393374:ACN393375 AMF393374:AMJ393375 AWB393374:AWF393375 BFX393374:BGB393375 BPT393374:BPX393375 BZP393374:BZT393375 CJL393374:CJP393375 CTH393374:CTL393375 DDD393374:DDH393375 DMZ393374:DND393375 DWV393374:DWZ393375 EGR393374:EGV393375 EQN393374:EQR393375 FAJ393374:FAN393375 FKF393374:FKJ393375 FUB393374:FUF393375 GDX393374:GEB393375 GNT393374:GNX393375 GXP393374:GXT393375 HHL393374:HHP393375 HRH393374:HRL393375 IBD393374:IBH393375 IKZ393374:ILD393375 IUV393374:IUZ393375 JER393374:JEV393375 JON393374:JOR393375 JYJ393374:JYN393375 KIF393374:KIJ393375 KSB393374:KSF393375 LBX393374:LCB393375 LLT393374:LLX393375 LVP393374:LVT393375 MFL393374:MFP393375 MPH393374:MPL393375 MZD393374:MZH393375 NIZ393374:NJD393375 NSV393374:NSZ393375 OCR393374:OCV393375 OMN393374:OMR393375 OWJ393374:OWN393375 PGF393374:PGJ393375 PQB393374:PQF393375 PZX393374:QAB393375 QJT393374:QJX393375 QTP393374:QTT393375 RDL393374:RDP393375 RNH393374:RNL393375 RXD393374:RXH393375 SGZ393374:SHD393375 SQV393374:SQZ393375 TAR393374:TAV393375 TKN393374:TKR393375 TUJ393374:TUN393375 UEF393374:UEJ393375 UOB393374:UOF393375 UXX393374:UYB393375 VHT393374:VHX393375 VRP393374:VRT393375 WBL393374:WBP393375 WLH393374:WLL393375 WVD393374:WVH393375 IR458910:IV458911 SN458910:SR458911 ACJ458910:ACN458911 AMF458910:AMJ458911 AWB458910:AWF458911 BFX458910:BGB458911 BPT458910:BPX458911 BZP458910:BZT458911 CJL458910:CJP458911 CTH458910:CTL458911 DDD458910:DDH458911 DMZ458910:DND458911 DWV458910:DWZ458911 EGR458910:EGV458911 EQN458910:EQR458911 FAJ458910:FAN458911 FKF458910:FKJ458911 FUB458910:FUF458911 GDX458910:GEB458911 GNT458910:GNX458911 GXP458910:GXT458911 HHL458910:HHP458911 HRH458910:HRL458911 IBD458910:IBH458911 IKZ458910:ILD458911 IUV458910:IUZ458911 JER458910:JEV458911 JON458910:JOR458911 JYJ458910:JYN458911 KIF458910:KIJ458911 KSB458910:KSF458911 LBX458910:LCB458911 LLT458910:LLX458911 LVP458910:LVT458911 MFL458910:MFP458911 MPH458910:MPL458911 MZD458910:MZH458911 NIZ458910:NJD458911 NSV458910:NSZ458911 OCR458910:OCV458911 OMN458910:OMR458911 OWJ458910:OWN458911 PGF458910:PGJ458911 PQB458910:PQF458911 PZX458910:QAB458911 QJT458910:QJX458911 QTP458910:QTT458911 RDL458910:RDP458911 RNH458910:RNL458911 RXD458910:RXH458911 SGZ458910:SHD458911 SQV458910:SQZ458911 TAR458910:TAV458911 TKN458910:TKR458911 TUJ458910:TUN458911 UEF458910:UEJ458911 UOB458910:UOF458911 UXX458910:UYB458911 VHT458910:VHX458911 VRP458910:VRT458911 WBL458910:WBP458911 WLH458910:WLL458911 WVD458910:WVH458911 IR524446:IV524447 SN524446:SR524447 ACJ524446:ACN524447 AMF524446:AMJ524447 AWB524446:AWF524447 BFX524446:BGB524447 BPT524446:BPX524447 BZP524446:BZT524447 CJL524446:CJP524447 CTH524446:CTL524447 DDD524446:DDH524447 DMZ524446:DND524447 DWV524446:DWZ524447 EGR524446:EGV524447 EQN524446:EQR524447 FAJ524446:FAN524447 FKF524446:FKJ524447 FUB524446:FUF524447 GDX524446:GEB524447 GNT524446:GNX524447 GXP524446:GXT524447 HHL524446:HHP524447 HRH524446:HRL524447 IBD524446:IBH524447 IKZ524446:ILD524447 IUV524446:IUZ524447 JER524446:JEV524447 JON524446:JOR524447 JYJ524446:JYN524447 KIF524446:KIJ524447 KSB524446:KSF524447 LBX524446:LCB524447 LLT524446:LLX524447 LVP524446:LVT524447 MFL524446:MFP524447 MPH524446:MPL524447 MZD524446:MZH524447 NIZ524446:NJD524447 NSV524446:NSZ524447 OCR524446:OCV524447 OMN524446:OMR524447 OWJ524446:OWN524447 PGF524446:PGJ524447 PQB524446:PQF524447 PZX524446:QAB524447 QJT524446:QJX524447 QTP524446:QTT524447 RDL524446:RDP524447 RNH524446:RNL524447 RXD524446:RXH524447 SGZ524446:SHD524447 SQV524446:SQZ524447 TAR524446:TAV524447 TKN524446:TKR524447 TUJ524446:TUN524447 UEF524446:UEJ524447 UOB524446:UOF524447 UXX524446:UYB524447 VHT524446:VHX524447 VRP524446:VRT524447 WBL524446:WBP524447 WLH524446:WLL524447 WVD524446:WVH524447 IR589982:IV589983 SN589982:SR589983 ACJ589982:ACN589983 AMF589982:AMJ589983 AWB589982:AWF589983 BFX589982:BGB589983 BPT589982:BPX589983 BZP589982:BZT589983 CJL589982:CJP589983 CTH589982:CTL589983 DDD589982:DDH589983 DMZ589982:DND589983 DWV589982:DWZ589983 EGR589982:EGV589983 EQN589982:EQR589983 FAJ589982:FAN589983 FKF589982:FKJ589983 FUB589982:FUF589983 GDX589982:GEB589983 GNT589982:GNX589983 GXP589982:GXT589983 HHL589982:HHP589983 HRH589982:HRL589983 IBD589982:IBH589983 IKZ589982:ILD589983 IUV589982:IUZ589983 JER589982:JEV589983 JON589982:JOR589983 JYJ589982:JYN589983 KIF589982:KIJ589983 KSB589982:KSF589983 LBX589982:LCB589983 LLT589982:LLX589983 LVP589982:LVT589983 MFL589982:MFP589983 MPH589982:MPL589983 MZD589982:MZH589983 NIZ589982:NJD589983 NSV589982:NSZ589983 OCR589982:OCV589983 OMN589982:OMR589983 OWJ589982:OWN589983 PGF589982:PGJ589983 PQB589982:PQF589983 PZX589982:QAB589983 QJT589982:QJX589983 QTP589982:QTT589983 RDL589982:RDP589983 RNH589982:RNL589983 RXD589982:RXH589983 SGZ589982:SHD589983 SQV589982:SQZ589983 TAR589982:TAV589983 TKN589982:TKR589983 TUJ589982:TUN589983 UEF589982:UEJ589983 UOB589982:UOF589983 UXX589982:UYB589983 VHT589982:VHX589983 VRP589982:VRT589983 WBL589982:WBP589983 WLH589982:WLL589983 WVD589982:WVH589983 IR655518:IV655519 SN655518:SR655519 ACJ655518:ACN655519 AMF655518:AMJ655519 AWB655518:AWF655519 BFX655518:BGB655519 BPT655518:BPX655519 BZP655518:BZT655519 CJL655518:CJP655519 CTH655518:CTL655519 DDD655518:DDH655519 DMZ655518:DND655519 DWV655518:DWZ655519 EGR655518:EGV655519 EQN655518:EQR655519 FAJ655518:FAN655519 FKF655518:FKJ655519 FUB655518:FUF655519 GDX655518:GEB655519 GNT655518:GNX655519 GXP655518:GXT655519 HHL655518:HHP655519 HRH655518:HRL655519 IBD655518:IBH655519 IKZ655518:ILD655519 IUV655518:IUZ655519 JER655518:JEV655519 JON655518:JOR655519 JYJ655518:JYN655519 KIF655518:KIJ655519 KSB655518:KSF655519 LBX655518:LCB655519 LLT655518:LLX655519 LVP655518:LVT655519 MFL655518:MFP655519 MPH655518:MPL655519 MZD655518:MZH655519 NIZ655518:NJD655519 NSV655518:NSZ655519 OCR655518:OCV655519 OMN655518:OMR655519 OWJ655518:OWN655519 PGF655518:PGJ655519 PQB655518:PQF655519 PZX655518:QAB655519 QJT655518:QJX655519 QTP655518:QTT655519 RDL655518:RDP655519 RNH655518:RNL655519 RXD655518:RXH655519 SGZ655518:SHD655519 SQV655518:SQZ655519 TAR655518:TAV655519 TKN655518:TKR655519 TUJ655518:TUN655519 UEF655518:UEJ655519 UOB655518:UOF655519 UXX655518:UYB655519 VHT655518:VHX655519 VRP655518:VRT655519 WBL655518:WBP655519 WLH655518:WLL655519 WVD655518:WVH655519 IR721054:IV721055 SN721054:SR721055 ACJ721054:ACN721055 AMF721054:AMJ721055 AWB721054:AWF721055 BFX721054:BGB721055 BPT721054:BPX721055 BZP721054:BZT721055 CJL721054:CJP721055 CTH721054:CTL721055 DDD721054:DDH721055 DMZ721054:DND721055 DWV721054:DWZ721055 EGR721054:EGV721055 EQN721054:EQR721055 FAJ721054:FAN721055 FKF721054:FKJ721055 FUB721054:FUF721055 GDX721054:GEB721055 GNT721054:GNX721055 GXP721054:GXT721055 HHL721054:HHP721055 HRH721054:HRL721055 IBD721054:IBH721055 IKZ721054:ILD721055 IUV721054:IUZ721055 JER721054:JEV721055 JON721054:JOR721055 JYJ721054:JYN721055 KIF721054:KIJ721055 KSB721054:KSF721055 LBX721054:LCB721055 LLT721054:LLX721055 LVP721054:LVT721055 MFL721054:MFP721055 MPH721054:MPL721055 MZD721054:MZH721055 NIZ721054:NJD721055 NSV721054:NSZ721055 OCR721054:OCV721055 OMN721054:OMR721055 OWJ721054:OWN721055 PGF721054:PGJ721055 PQB721054:PQF721055 PZX721054:QAB721055 QJT721054:QJX721055 QTP721054:QTT721055 RDL721054:RDP721055 RNH721054:RNL721055 RXD721054:RXH721055 SGZ721054:SHD721055 SQV721054:SQZ721055 TAR721054:TAV721055 TKN721054:TKR721055 TUJ721054:TUN721055 UEF721054:UEJ721055 UOB721054:UOF721055 UXX721054:UYB721055 VHT721054:VHX721055 VRP721054:VRT721055 WBL721054:WBP721055 WLH721054:WLL721055 WVD721054:WVH721055 IR786590:IV786591 SN786590:SR786591 ACJ786590:ACN786591 AMF786590:AMJ786591 AWB786590:AWF786591 BFX786590:BGB786591 BPT786590:BPX786591 BZP786590:BZT786591 CJL786590:CJP786591 CTH786590:CTL786591 DDD786590:DDH786591 DMZ786590:DND786591 DWV786590:DWZ786591 EGR786590:EGV786591 EQN786590:EQR786591 FAJ786590:FAN786591 FKF786590:FKJ786591 FUB786590:FUF786591 GDX786590:GEB786591 GNT786590:GNX786591 GXP786590:GXT786591 HHL786590:HHP786591 HRH786590:HRL786591 IBD786590:IBH786591 IKZ786590:ILD786591 IUV786590:IUZ786591 JER786590:JEV786591 JON786590:JOR786591 JYJ786590:JYN786591 KIF786590:KIJ786591 KSB786590:KSF786591 LBX786590:LCB786591 LLT786590:LLX786591 LVP786590:LVT786591 MFL786590:MFP786591 MPH786590:MPL786591 MZD786590:MZH786591 NIZ786590:NJD786591 NSV786590:NSZ786591 OCR786590:OCV786591 OMN786590:OMR786591 OWJ786590:OWN786591 PGF786590:PGJ786591 PQB786590:PQF786591 PZX786590:QAB786591 QJT786590:QJX786591 QTP786590:QTT786591 RDL786590:RDP786591 RNH786590:RNL786591 RXD786590:RXH786591 SGZ786590:SHD786591 SQV786590:SQZ786591 TAR786590:TAV786591 TKN786590:TKR786591 TUJ786590:TUN786591 UEF786590:UEJ786591 UOB786590:UOF786591 UXX786590:UYB786591 VHT786590:VHX786591 VRP786590:VRT786591 WBL786590:WBP786591 WLH786590:WLL786591 WVD786590:WVH786591 IR852126:IV852127 SN852126:SR852127 ACJ852126:ACN852127 AMF852126:AMJ852127 AWB852126:AWF852127 BFX852126:BGB852127 BPT852126:BPX852127 BZP852126:BZT852127 CJL852126:CJP852127 CTH852126:CTL852127 DDD852126:DDH852127 DMZ852126:DND852127 DWV852126:DWZ852127 EGR852126:EGV852127 EQN852126:EQR852127 FAJ852126:FAN852127 FKF852126:FKJ852127 FUB852126:FUF852127 GDX852126:GEB852127 GNT852126:GNX852127 GXP852126:GXT852127 HHL852126:HHP852127 HRH852126:HRL852127 IBD852126:IBH852127 IKZ852126:ILD852127 IUV852126:IUZ852127 JER852126:JEV852127 JON852126:JOR852127 JYJ852126:JYN852127 KIF852126:KIJ852127 KSB852126:KSF852127 LBX852126:LCB852127 LLT852126:LLX852127 LVP852126:LVT852127 MFL852126:MFP852127 MPH852126:MPL852127 MZD852126:MZH852127 NIZ852126:NJD852127 NSV852126:NSZ852127 OCR852126:OCV852127 OMN852126:OMR852127 OWJ852126:OWN852127 PGF852126:PGJ852127 PQB852126:PQF852127 PZX852126:QAB852127 QJT852126:QJX852127 QTP852126:QTT852127 RDL852126:RDP852127 RNH852126:RNL852127 RXD852126:RXH852127 SGZ852126:SHD852127 SQV852126:SQZ852127 TAR852126:TAV852127 TKN852126:TKR852127 TUJ852126:TUN852127 UEF852126:UEJ852127 UOB852126:UOF852127 UXX852126:UYB852127 VHT852126:VHX852127 VRP852126:VRT852127 WBL852126:WBP852127 WLH852126:WLL852127 WVD852126:WVH852127 IR917662:IV917663 SN917662:SR917663 ACJ917662:ACN917663 AMF917662:AMJ917663 AWB917662:AWF917663 BFX917662:BGB917663 BPT917662:BPX917663 BZP917662:BZT917663 CJL917662:CJP917663 CTH917662:CTL917663 DDD917662:DDH917663 DMZ917662:DND917663 DWV917662:DWZ917663 EGR917662:EGV917663 EQN917662:EQR917663 FAJ917662:FAN917663 FKF917662:FKJ917663 FUB917662:FUF917663 GDX917662:GEB917663 GNT917662:GNX917663 GXP917662:GXT917663 HHL917662:HHP917663 HRH917662:HRL917663 IBD917662:IBH917663 IKZ917662:ILD917663 IUV917662:IUZ917663 JER917662:JEV917663 JON917662:JOR917663 JYJ917662:JYN917663 KIF917662:KIJ917663 KSB917662:KSF917663 LBX917662:LCB917663 LLT917662:LLX917663 LVP917662:LVT917663 MFL917662:MFP917663 MPH917662:MPL917663 MZD917662:MZH917663 NIZ917662:NJD917663 NSV917662:NSZ917663 OCR917662:OCV917663 OMN917662:OMR917663 OWJ917662:OWN917663 PGF917662:PGJ917663 PQB917662:PQF917663 PZX917662:QAB917663 QJT917662:QJX917663 QTP917662:QTT917663 RDL917662:RDP917663 RNH917662:RNL917663 RXD917662:RXH917663 SGZ917662:SHD917663 SQV917662:SQZ917663 TAR917662:TAV917663 TKN917662:TKR917663 TUJ917662:TUN917663 UEF917662:UEJ917663 UOB917662:UOF917663 UXX917662:UYB917663 VHT917662:VHX917663 VRP917662:VRT917663 WBL917662:WBP917663 WLH917662:WLL917663 WVD917662:WVH917663 IR983198:IV983199 SN983198:SR983199 ACJ983198:ACN983199 AMF983198:AMJ983199 AWB983198:AWF983199 BFX983198:BGB983199 BPT983198:BPX983199 BZP983198:BZT983199 CJL983198:CJP983199 CTH983198:CTL983199 DDD983198:DDH983199 DMZ983198:DND983199 DWV983198:DWZ983199 EGR983198:EGV983199 EQN983198:EQR983199 FAJ983198:FAN983199 FKF983198:FKJ983199 FUB983198:FUF983199 GDX983198:GEB983199 GNT983198:GNX983199 GXP983198:GXT983199 HHL983198:HHP983199 HRH983198:HRL983199 IBD983198:IBH983199 IKZ983198:ILD983199 IUV983198:IUZ983199 JER983198:JEV983199 JON983198:JOR983199 JYJ983198:JYN983199 KIF983198:KIJ983199 KSB983198:KSF983199 LBX983198:LCB983199 LLT983198:LLX983199 LVP983198:LVT983199 MFL983198:MFP983199 MPH983198:MPL983199 MZD983198:MZH983199 NIZ983198:NJD983199 NSV983198:NSZ983199 OCR983198:OCV983199 OMN983198:OMR983199 OWJ983198:OWN983199 PGF983198:PGJ983199 PQB983198:PQF983199 PZX983198:QAB983199 QJT983198:QJX983199 QTP983198:QTT983199 RDL983198:RDP983199 RNH983198:RNL983199 RXD983198:RXH983199 SGZ983198:SHD983199 SQV983198:SQZ983199 TAR983198:TAV983199 TKN983198:TKR983199 TUJ983198:TUN983199 UEF983198:UEJ983199 UOB983198:UOF983199 UXX983198:UYB983199 VHT983198:VHX983199 VRP983198:VRT983199 WBL983198:WBP983199 WLH983198:WLL983199 WVD983198:WVH983199 H177:K218 IR182 SN182 ACJ182 AMF182 AWB182 BFX182 BPT182 BZP182 CJL182 CTH182 DDD182 DMZ182 DWV182 EGR182 EQN182 FAJ182 FKF182 FUB182 GDX182 GNT182 GXP182 HHL182 HRH182 IBD182 IKZ182 IUV182 JER182 JON182 JYJ182 KIF182 KSB182 LBX182 LLT182 LVP182 MFL182 MPH182 MZD182 NIZ182 NSV182 OCR182 OMN182 OWJ182 PGF182 PQB182 PZX182 QJT182 QTP182 RDL182 RNH182 RXD182 SGZ182 SQV182 TAR182 TKN182 TUJ182 UEF182 UOB182 UXX182 VHT182 VRP182 WBL182 WLH182 WVD182 H65691:K65734 IR65696 SN65696 ACJ65696 AMF65696 AWB65696 BFX65696 BPT65696 BZP65696 CJL65696 CTH65696 DDD65696 DMZ65696 DWV65696 EGR65696 EQN65696 FAJ65696 FKF65696 FUB65696 GDX65696 GNT65696 GXP65696 HHL65696 HRH65696 IBD65696 IKZ65696 IUV65696 JER65696 JON65696 JYJ65696 KIF65696 KSB65696 LBX65696 LLT65696 LVP65696 MFL65696 MPH65696 MZD65696 NIZ65696 NSV65696 OCR65696 OMN65696 OWJ65696 PGF65696 PQB65696 PZX65696 QJT65696 QTP65696 RDL65696 RNH65696 RXD65696 SGZ65696 SQV65696 TAR65696 TKN65696 TUJ65696 UEF65696 UOB65696 UXX65696 VHT65696 VRP65696 WBL65696 WLH65696 WVD65696 H131227:K131270 IR131232 SN131232 ACJ131232 AMF131232 AWB131232 BFX131232 BPT131232 BZP131232 CJL131232 CTH131232 DDD131232 DMZ131232 DWV131232 EGR131232 EQN131232 FAJ131232 FKF131232 FUB131232 GDX131232 GNT131232 GXP131232 HHL131232 HRH131232 IBD131232 IKZ131232 IUV131232 JER131232 JON131232 JYJ131232 KIF131232 KSB131232 LBX131232 LLT131232 LVP131232 MFL131232 MPH131232 MZD131232 NIZ131232 NSV131232 OCR131232 OMN131232 OWJ131232 PGF131232 PQB131232 PZX131232 QJT131232 QTP131232 RDL131232 RNH131232 RXD131232 SGZ131232 SQV131232 TAR131232 TKN131232 TUJ131232 UEF131232 UOB131232 UXX131232 VHT131232 VRP131232 WBL131232 WLH131232 WVD131232 H196763:K196806 IR196768 SN196768 ACJ196768 AMF196768 AWB196768 BFX196768 BPT196768 BZP196768 CJL196768 CTH196768 DDD196768 DMZ196768 DWV196768 EGR196768 EQN196768 FAJ196768 FKF196768 FUB196768 GDX196768 GNT196768 GXP196768 HHL196768 HRH196768 IBD196768 IKZ196768 IUV196768 JER196768 JON196768 JYJ196768 KIF196768 KSB196768 LBX196768 LLT196768 LVP196768 MFL196768 MPH196768 MZD196768 NIZ196768 NSV196768 OCR196768 OMN196768 OWJ196768 PGF196768 PQB196768 PZX196768 QJT196768 QTP196768 RDL196768 RNH196768 RXD196768 SGZ196768 SQV196768 TAR196768 TKN196768 TUJ196768 UEF196768 UOB196768 UXX196768 VHT196768 VRP196768 WBL196768 WLH196768 WVD196768 H262299:K262342 IR262304 SN262304 ACJ262304 AMF262304 AWB262304 BFX262304 BPT262304 BZP262304 CJL262304 CTH262304 DDD262304 DMZ262304 DWV262304 EGR262304 EQN262304 FAJ262304 FKF262304 FUB262304 GDX262304 GNT262304 GXP262304 HHL262304 HRH262304 IBD262304 IKZ262304 IUV262304 JER262304 JON262304 JYJ262304 KIF262304 KSB262304 LBX262304 LLT262304 LVP262304 MFL262304 MPH262304 MZD262304 NIZ262304 NSV262304 OCR262304 OMN262304 OWJ262304 PGF262304 PQB262304 PZX262304 QJT262304 QTP262304 RDL262304 RNH262304 RXD262304 SGZ262304 SQV262304 TAR262304 TKN262304 TUJ262304 UEF262304 UOB262304 UXX262304 VHT262304 VRP262304 WBL262304 WLH262304 WVD262304 H327835:K327878 IR327840 SN327840 ACJ327840 AMF327840 AWB327840 BFX327840 BPT327840 BZP327840 CJL327840 CTH327840 DDD327840 DMZ327840 DWV327840 EGR327840 EQN327840 FAJ327840 FKF327840 FUB327840 GDX327840 GNT327840 GXP327840 HHL327840 HRH327840 IBD327840 IKZ327840 IUV327840 JER327840 JON327840 JYJ327840 KIF327840 KSB327840 LBX327840 LLT327840 LVP327840 MFL327840 MPH327840 MZD327840 NIZ327840 NSV327840 OCR327840 OMN327840 OWJ327840 PGF327840 PQB327840 PZX327840 QJT327840 QTP327840 RDL327840 RNH327840 RXD327840 SGZ327840 SQV327840 TAR327840 TKN327840 TUJ327840 UEF327840 UOB327840 UXX327840 VHT327840 VRP327840 WBL327840 WLH327840 WVD327840 H393371:K393414 IR393376 SN393376 ACJ393376 AMF393376 AWB393376 BFX393376 BPT393376 BZP393376 CJL393376 CTH393376 DDD393376 DMZ393376 DWV393376 EGR393376 EQN393376 FAJ393376 FKF393376 FUB393376 GDX393376 GNT393376 GXP393376 HHL393376 HRH393376 IBD393376 IKZ393376 IUV393376 JER393376 JON393376 JYJ393376 KIF393376 KSB393376 LBX393376 LLT393376 LVP393376 MFL393376 MPH393376 MZD393376 NIZ393376 NSV393376 OCR393376 OMN393376 OWJ393376 PGF393376 PQB393376 PZX393376 QJT393376 QTP393376 RDL393376 RNH393376 RXD393376 SGZ393376 SQV393376 TAR393376 TKN393376 TUJ393376 UEF393376 UOB393376 UXX393376 VHT393376 VRP393376 WBL393376 WLH393376 WVD393376 H458907:K458950 IR458912 SN458912 ACJ458912 AMF458912 AWB458912 BFX458912 BPT458912 BZP458912 CJL458912 CTH458912 DDD458912 DMZ458912 DWV458912 EGR458912 EQN458912 FAJ458912 FKF458912 FUB458912 GDX458912 GNT458912 GXP458912 HHL458912 HRH458912 IBD458912 IKZ458912 IUV458912 JER458912 JON458912 JYJ458912 KIF458912 KSB458912 LBX458912 LLT458912 LVP458912 MFL458912 MPH458912 MZD458912 NIZ458912 NSV458912 OCR458912 OMN458912 OWJ458912 PGF458912 PQB458912 PZX458912 QJT458912 QTP458912 RDL458912 RNH458912 RXD458912 SGZ458912 SQV458912 TAR458912 TKN458912 TUJ458912 UEF458912 UOB458912 UXX458912 VHT458912 VRP458912 WBL458912 WLH458912 WVD458912 H524443:K524486 IR524448 SN524448 ACJ524448 AMF524448 AWB524448 BFX524448 BPT524448 BZP524448 CJL524448 CTH524448 DDD524448 DMZ524448 DWV524448 EGR524448 EQN524448 FAJ524448 FKF524448 FUB524448 GDX524448 GNT524448 GXP524448 HHL524448 HRH524448 IBD524448 IKZ524448 IUV524448 JER524448 JON524448 JYJ524448 KIF524448 KSB524448 LBX524448 LLT524448 LVP524448 MFL524448 MPH524448 MZD524448 NIZ524448 NSV524448 OCR524448 OMN524448 OWJ524448 PGF524448 PQB524448 PZX524448 QJT524448 QTP524448 RDL524448 RNH524448 RXD524448 SGZ524448 SQV524448 TAR524448 TKN524448 TUJ524448 UEF524448 UOB524448 UXX524448 VHT524448 VRP524448 WBL524448 WLH524448 WVD524448 H589979:K590022 IR589984 SN589984 ACJ589984 AMF589984 AWB589984 BFX589984 BPT589984 BZP589984 CJL589984 CTH589984 DDD589984 DMZ589984 DWV589984 EGR589984 EQN589984 FAJ589984 FKF589984 FUB589984 GDX589984 GNT589984 GXP589984 HHL589984 HRH589984 IBD589984 IKZ589984 IUV589984 JER589984 JON589984 JYJ589984 KIF589984 KSB589984 LBX589984 LLT589984 LVP589984 MFL589984 MPH589984 MZD589984 NIZ589984 NSV589984 OCR589984 OMN589984 OWJ589984 PGF589984 PQB589984 PZX589984 QJT589984 QTP589984 RDL589984 RNH589984 RXD589984 SGZ589984 SQV589984 TAR589984 TKN589984 TUJ589984 UEF589984 UOB589984 UXX589984 VHT589984 VRP589984 WBL589984 WLH589984 WVD589984 H655515:K655558 IR655520 SN655520 ACJ655520 AMF655520 AWB655520 BFX655520 BPT655520 BZP655520 CJL655520 CTH655520 DDD655520 DMZ655520 DWV655520 EGR655520 EQN655520 FAJ655520 FKF655520 FUB655520 GDX655520 GNT655520 GXP655520 HHL655520 HRH655520 IBD655520 IKZ655520 IUV655520 JER655520 JON655520 JYJ655520 KIF655520 KSB655520 LBX655520 LLT655520 LVP655520 MFL655520 MPH655520 MZD655520 NIZ655520 NSV655520 OCR655520 OMN655520 OWJ655520 PGF655520 PQB655520 PZX655520 QJT655520 QTP655520 RDL655520 RNH655520 RXD655520 SGZ655520 SQV655520 TAR655520 TKN655520 TUJ655520 UEF655520 UOB655520 UXX655520 VHT655520 VRP655520 WBL655520 WLH655520 WVD655520 H721051:K721094 IR721056 SN721056 ACJ721056 AMF721056 AWB721056 BFX721056 BPT721056 BZP721056 CJL721056 CTH721056 DDD721056 DMZ721056 DWV721056 EGR721056 EQN721056 FAJ721056 FKF721056 FUB721056 GDX721056 GNT721056 GXP721056 HHL721056 HRH721056 IBD721056 IKZ721056 IUV721056 JER721056 JON721056 JYJ721056 KIF721056 KSB721056 LBX721056 LLT721056 LVP721056 MFL721056 MPH721056 MZD721056 NIZ721056 NSV721056 OCR721056 OMN721056 OWJ721056 PGF721056 PQB721056 PZX721056 QJT721056 QTP721056 RDL721056 RNH721056 RXD721056 SGZ721056 SQV721056 TAR721056 TKN721056 TUJ721056 UEF721056 UOB721056 UXX721056 VHT721056 VRP721056 WBL721056 WLH721056 WVD721056 H786587:K786630 IR786592 SN786592 ACJ786592 AMF786592 AWB786592 BFX786592 BPT786592 BZP786592 CJL786592 CTH786592 DDD786592 DMZ786592 DWV786592 EGR786592 EQN786592 FAJ786592 FKF786592 FUB786592 GDX786592 GNT786592 GXP786592 HHL786592 HRH786592 IBD786592 IKZ786592 IUV786592 JER786592 JON786592 JYJ786592 KIF786592 KSB786592 LBX786592 LLT786592 LVP786592 MFL786592 MPH786592 MZD786592 NIZ786592 NSV786592 OCR786592 OMN786592 OWJ786592 PGF786592 PQB786592 PZX786592 QJT786592 QTP786592 RDL786592 RNH786592 RXD786592 SGZ786592 SQV786592 TAR786592 TKN786592 TUJ786592 UEF786592 UOB786592 UXX786592 VHT786592 VRP786592 WBL786592 WLH786592 WVD786592 H852123:K852166 IR852128 SN852128 ACJ852128 AMF852128 AWB852128 BFX852128 BPT852128 BZP852128 CJL852128 CTH852128 DDD852128 DMZ852128 DWV852128 EGR852128 EQN852128 FAJ852128 FKF852128 FUB852128 GDX852128 GNT852128 GXP852128 HHL852128 HRH852128 IBD852128 IKZ852128 IUV852128 JER852128 JON852128 JYJ852128 KIF852128 KSB852128 LBX852128 LLT852128 LVP852128 MFL852128 MPH852128 MZD852128 NIZ852128 NSV852128 OCR852128 OMN852128 OWJ852128 PGF852128 PQB852128 PZX852128 QJT852128 QTP852128 RDL852128 RNH852128 RXD852128 SGZ852128 SQV852128 TAR852128 TKN852128 TUJ852128 UEF852128 UOB852128 UXX852128 VHT852128 VRP852128 WBL852128 WLH852128 WVD852128 H917659:K917702 IR917664 SN917664 ACJ917664 AMF917664 AWB917664 BFX917664 BPT917664 BZP917664 CJL917664 CTH917664 DDD917664 DMZ917664 DWV917664 EGR917664 EQN917664 FAJ917664 FKF917664 FUB917664 GDX917664 GNT917664 GXP917664 HHL917664 HRH917664 IBD917664 IKZ917664 IUV917664 JER917664 JON917664 JYJ917664 KIF917664 KSB917664 LBX917664 LLT917664 LVP917664 MFL917664 MPH917664 MZD917664 NIZ917664 NSV917664 OCR917664 OMN917664 OWJ917664 PGF917664 PQB917664 PZX917664 QJT917664 QTP917664 RDL917664 RNH917664 RXD917664 SGZ917664 SQV917664 TAR917664 TKN917664 TUJ917664 UEF917664 UOB917664 UXX917664 VHT917664 VRP917664 WBL917664 WLH917664 WVD917664 H983195:K983238 IR983200 SN983200 ACJ983200 AMF983200 AWB983200 BFX983200 BPT983200 BZP983200 CJL983200 CTH983200 DDD983200 DMZ983200 DWV983200 EGR983200 EQN983200 FAJ983200 FKF983200 FUB983200 GDX983200 GNT983200 GXP983200 HHL983200 HRH983200 IBD983200 IKZ983200 IUV983200 JER983200 JON983200 JYJ983200 KIF983200 KSB983200 LBX983200 LLT983200 LVP983200 MFL983200 MPH983200 MZD983200 NIZ983200 NSV983200 OCR983200 OMN983200 OWJ983200 PGF983200 PQB983200 PZX983200 QJT983200 QTP983200 RDL983200 RNH983200 RXD983200 SGZ983200 SQV983200 TAR983200 TKN983200 TUJ983200 UEF983200 UOB983200 UXX983200 VHT983200 VRP983200 WBL983200 WLH983200 WVD983200 IR183:IV184 SN183:SR184 ACJ183:ACN184 AMF183:AMJ184 AWB183:AWF184 BFX183:BGB184 BPT183:BPX184 BZP183:BZT184 CJL183:CJP184 CTH183:CTL184 DDD183:DDH184 DMZ183:DND184 DWV183:DWZ184 EGR183:EGV184 EQN183:EQR184 FAJ183:FAN184 FKF183:FKJ184 FUB183:FUF184 GDX183:GEB184 GNT183:GNX184 GXP183:GXT184 HHL183:HHP184 HRH183:HRL184 IBD183:IBH184 IKZ183:ILD184 IUV183:IUZ184 JER183:JEV184 JON183:JOR184 JYJ183:JYN184 KIF183:KIJ184 KSB183:KSF184 LBX183:LCB184 LLT183:LLX184 LVP183:LVT184 MFL183:MFP184 MPH183:MPL184 MZD183:MZH184 NIZ183:NJD184 NSV183:NSZ184 OCR183:OCV184 OMN183:OMR184 OWJ183:OWN184 PGF183:PGJ184 PQB183:PQF184 PZX183:QAB184 QJT183:QJX184 QTP183:QTT184 RDL183:RDP184 RNH183:RNL184 RXD183:RXH184 SGZ183:SHD184 SQV183:SQZ184 TAR183:TAV184 TKN183:TKR184 TUJ183:TUN184 UEF183:UEJ184 UOB183:UOF184 UXX183:UYB184 VHT183:VHX184 VRP183:VRT184 WBL183:WBP184 WLH183:WLL184 WVD183:WVH184 IR65697:IV65698 SN65697:SR65698 ACJ65697:ACN65698 AMF65697:AMJ65698 AWB65697:AWF65698 BFX65697:BGB65698 BPT65697:BPX65698 BZP65697:BZT65698 CJL65697:CJP65698 CTH65697:CTL65698 DDD65697:DDH65698 DMZ65697:DND65698 DWV65697:DWZ65698 EGR65697:EGV65698 EQN65697:EQR65698 FAJ65697:FAN65698 FKF65697:FKJ65698 FUB65697:FUF65698 GDX65697:GEB65698 GNT65697:GNX65698 GXP65697:GXT65698 HHL65697:HHP65698 HRH65697:HRL65698 IBD65697:IBH65698 IKZ65697:ILD65698 IUV65697:IUZ65698 JER65697:JEV65698 JON65697:JOR65698 JYJ65697:JYN65698 KIF65697:KIJ65698 KSB65697:KSF65698 LBX65697:LCB65698 LLT65697:LLX65698 LVP65697:LVT65698 MFL65697:MFP65698 MPH65697:MPL65698 MZD65697:MZH65698 NIZ65697:NJD65698 NSV65697:NSZ65698 OCR65697:OCV65698 OMN65697:OMR65698 OWJ65697:OWN65698 PGF65697:PGJ65698 PQB65697:PQF65698 PZX65697:QAB65698 QJT65697:QJX65698 QTP65697:QTT65698 RDL65697:RDP65698 RNH65697:RNL65698 RXD65697:RXH65698 SGZ65697:SHD65698 SQV65697:SQZ65698 TAR65697:TAV65698 TKN65697:TKR65698 TUJ65697:TUN65698 UEF65697:UEJ65698 UOB65697:UOF65698 UXX65697:UYB65698 VHT65697:VHX65698 VRP65697:VRT65698 WBL65697:WBP65698 WLH65697:WLL65698 WVD65697:WVH65698 IR131233:IV131234 SN131233:SR131234 ACJ131233:ACN131234 AMF131233:AMJ131234 AWB131233:AWF131234 BFX131233:BGB131234 BPT131233:BPX131234 BZP131233:BZT131234 CJL131233:CJP131234 CTH131233:CTL131234 DDD131233:DDH131234 DMZ131233:DND131234 DWV131233:DWZ131234 EGR131233:EGV131234 EQN131233:EQR131234 FAJ131233:FAN131234 FKF131233:FKJ131234 FUB131233:FUF131234 GDX131233:GEB131234 GNT131233:GNX131234 GXP131233:GXT131234 HHL131233:HHP131234 HRH131233:HRL131234 IBD131233:IBH131234 IKZ131233:ILD131234 IUV131233:IUZ131234 JER131233:JEV131234 JON131233:JOR131234 JYJ131233:JYN131234 KIF131233:KIJ131234 KSB131233:KSF131234 LBX131233:LCB131234 LLT131233:LLX131234 LVP131233:LVT131234 MFL131233:MFP131234 MPH131233:MPL131234 MZD131233:MZH131234 NIZ131233:NJD131234 NSV131233:NSZ131234 OCR131233:OCV131234 OMN131233:OMR131234 OWJ131233:OWN131234 PGF131233:PGJ131234 PQB131233:PQF131234 PZX131233:QAB131234 QJT131233:QJX131234 QTP131233:QTT131234 RDL131233:RDP131234 RNH131233:RNL131234 RXD131233:RXH131234 SGZ131233:SHD131234 SQV131233:SQZ131234 TAR131233:TAV131234 TKN131233:TKR131234 TUJ131233:TUN131234 UEF131233:UEJ131234 UOB131233:UOF131234 UXX131233:UYB131234 VHT131233:VHX131234 VRP131233:VRT131234 WBL131233:WBP131234 WLH131233:WLL131234 WVD131233:WVH131234 IR196769:IV196770 SN196769:SR196770 ACJ196769:ACN196770 AMF196769:AMJ196770 AWB196769:AWF196770 BFX196769:BGB196770 BPT196769:BPX196770 BZP196769:BZT196770 CJL196769:CJP196770 CTH196769:CTL196770 DDD196769:DDH196770 DMZ196769:DND196770 DWV196769:DWZ196770 EGR196769:EGV196770 EQN196769:EQR196770 FAJ196769:FAN196770 FKF196769:FKJ196770 FUB196769:FUF196770 GDX196769:GEB196770 GNT196769:GNX196770 GXP196769:GXT196770 HHL196769:HHP196770 HRH196769:HRL196770 IBD196769:IBH196770 IKZ196769:ILD196770 IUV196769:IUZ196770 JER196769:JEV196770 JON196769:JOR196770 JYJ196769:JYN196770 KIF196769:KIJ196770 KSB196769:KSF196770 LBX196769:LCB196770 LLT196769:LLX196770 LVP196769:LVT196770 MFL196769:MFP196770 MPH196769:MPL196770 MZD196769:MZH196770 NIZ196769:NJD196770 NSV196769:NSZ196770 OCR196769:OCV196770 OMN196769:OMR196770 OWJ196769:OWN196770 PGF196769:PGJ196770 PQB196769:PQF196770 PZX196769:QAB196770 QJT196769:QJX196770 QTP196769:QTT196770 RDL196769:RDP196770 RNH196769:RNL196770 RXD196769:RXH196770 SGZ196769:SHD196770 SQV196769:SQZ196770 TAR196769:TAV196770 TKN196769:TKR196770 TUJ196769:TUN196770 UEF196769:UEJ196770 UOB196769:UOF196770 UXX196769:UYB196770 VHT196769:VHX196770 VRP196769:VRT196770 WBL196769:WBP196770 WLH196769:WLL196770 WVD196769:WVH196770 IR262305:IV262306 SN262305:SR262306 ACJ262305:ACN262306 AMF262305:AMJ262306 AWB262305:AWF262306 BFX262305:BGB262306 BPT262305:BPX262306 BZP262305:BZT262306 CJL262305:CJP262306 CTH262305:CTL262306 DDD262305:DDH262306 DMZ262305:DND262306 DWV262305:DWZ262306 EGR262305:EGV262306 EQN262305:EQR262306 FAJ262305:FAN262306 FKF262305:FKJ262306 FUB262305:FUF262306 GDX262305:GEB262306 GNT262305:GNX262306 GXP262305:GXT262306 HHL262305:HHP262306 HRH262305:HRL262306 IBD262305:IBH262306 IKZ262305:ILD262306 IUV262305:IUZ262306 JER262305:JEV262306 JON262305:JOR262306 JYJ262305:JYN262306 KIF262305:KIJ262306 KSB262305:KSF262306 LBX262305:LCB262306 LLT262305:LLX262306 LVP262305:LVT262306 MFL262305:MFP262306 MPH262305:MPL262306 MZD262305:MZH262306 NIZ262305:NJD262306 NSV262305:NSZ262306 OCR262305:OCV262306 OMN262305:OMR262306 OWJ262305:OWN262306 PGF262305:PGJ262306 PQB262305:PQF262306 PZX262305:QAB262306 QJT262305:QJX262306 QTP262305:QTT262306 RDL262305:RDP262306 RNH262305:RNL262306 RXD262305:RXH262306 SGZ262305:SHD262306 SQV262305:SQZ262306 TAR262305:TAV262306 TKN262305:TKR262306 TUJ262305:TUN262306 UEF262305:UEJ262306 UOB262305:UOF262306 UXX262305:UYB262306 VHT262305:VHX262306 VRP262305:VRT262306 WBL262305:WBP262306 WLH262305:WLL262306 WVD262305:WVH262306 IR327841:IV327842 SN327841:SR327842 ACJ327841:ACN327842 AMF327841:AMJ327842 AWB327841:AWF327842 BFX327841:BGB327842 BPT327841:BPX327842 BZP327841:BZT327842 CJL327841:CJP327842 CTH327841:CTL327842 DDD327841:DDH327842 DMZ327841:DND327842 DWV327841:DWZ327842 EGR327841:EGV327842 EQN327841:EQR327842 FAJ327841:FAN327842 FKF327841:FKJ327842 FUB327841:FUF327842 GDX327841:GEB327842 GNT327841:GNX327842 GXP327841:GXT327842 HHL327841:HHP327842 HRH327841:HRL327842 IBD327841:IBH327842 IKZ327841:ILD327842 IUV327841:IUZ327842 JER327841:JEV327842 JON327841:JOR327842 JYJ327841:JYN327842 KIF327841:KIJ327842 KSB327841:KSF327842 LBX327841:LCB327842 LLT327841:LLX327842 LVP327841:LVT327842 MFL327841:MFP327842 MPH327841:MPL327842 MZD327841:MZH327842 NIZ327841:NJD327842 NSV327841:NSZ327842 OCR327841:OCV327842 OMN327841:OMR327842 OWJ327841:OWN327842 PGF327841:PGJ327842 PQB327841:PQF327842 PZX327841:QAB327842 QJT327841:QJX327842 QTP327841:QTT327842 RDL327841:RDP327842 RNH327841:RNL327842 RXD327841:RXH327842 SGZ327841:SHD327842 SQV327841:SQZ327842 TAR327841:TAV327842 TKN327841:TKR327842 TUJ327841:TUN327842 UEF327841:UEJ327842 UOB327841:UOF327842 UXX327841:UYB327842 VHT327841:VHX327842 VRP327841:VRT327842 WBL327841:WBP327842 WLH327841:WLL327842 WVD327841:WVH327842 IR393377:IV393378 SN393377:SR393378 ACJ393377:ACN393378 AMF393377:AMJ393378 AWB393377:AWF393378 BFX393377:BGB393378 BPT393377:BPX393378 BZP393377:BZT393378 CJL393377:CJP393378 CTH393377:CTL393378 DDD393377:DDH393378 DMZ393377:DND393378 DWV393377:DWZ393378 EGR393377:EGV393378 EQN393377:EQR393378 FAJ393377:FAN393378 FKF393377:FKJ393378 FUB393377:FUF393378 GDX393377:GEB393378 GNT393377:GNX393378 GXP393377:GXT393378 HHL393377:HHP393378 HRH393377:HRL393378 IBD393377:IBH393378 IKZ393377:ILD393378 IUV393377:IUZ393378 JER393377:JEV393378 JON393377:JOR393378 JYJ393377:JYN393378 KIF393377:KIJ393378 KSB393377:KSF393378 LBX393377:LCB393378 LLT393377:LLX393378 LVP393377:LVT393378 MFL393377:MFP393378 MPH393377:MPL393378 MZD393377:MZH393378 NIZ393377:NJD393378 NSV393377:NSZ393378 OCR393377:OCV393378 OMN393377:OMR393378 OWJ393377:OWN393378 PGF393377:PGJ393378 PQB393377:PQF393378 PZX393377:QAB393378 QJT393377:QJX393378 QTP393377:QTT393378 RDL393377:RDP393378 RNH393377:RNL393378 RXD393377:RXH393378 SGZ393377:SHD393378 SQV393377:SQZ393378 TAR393377:TAV393378 TKN393377:TKR393378 TUJ393377:TUN393378 UEF393377:UEJ393378 UOB393377:UOF393378 UXX393377:UYB393378 VHT393377:VHX393378 VRP393377:VRT393378 WBL393377:WBP393378 WLH393377:WLL393378 WVD393377:WVH393378 IR458913:IV458914 SN458913:SR458914 ACJ458913:ACN458914 AMF458913:AMJ458914 AWB458913:AWF458914 BFX458913:BGB458914 BPT458913:BPX458914 BZP458913:BZT458914 CJL458913:CJP458914 CTH458913:CTL458914 DDD458913:DDH458914 DMZ458913:DND458914 DWV458913:DWZ458914 EGR458913:EGV458914 EQN458913:EQR458914 FAJ458913:FAN458914 FKF458913:FKJ458914 FUB458913:FUF458914 GDX458913:GEB458914 GNT458913:GNX458914 GXP458913:GXT458914 HHL458913:HHP458914 HRH458913:HRL458914 IBD458913:IBH458914 IKZ458913:ILD458914 IUV458913:IUZ458914 JER458913:JEV458914 JON458913:JOR458914 JYJ458913:JYN458914 KIF458913:KIJ458914 KSB458913:KSF458914 LBX458913:LCB458914 LLT458913:LLX458914 LVP458913:LVT458914 MFL458913:MFP458914 MPH458913:MPL458914 MZD458913:MZH458914 NIZ458913:NJD458914 NSV458913:NSZ458914 OCR458913:OCV458914 OMN458913:OMR458914 OWJ458913:OWN458914 PGF458913:PGJ458914 PQB458913:PQF458914 PZX458913:QAB458914 QJT458913:QJX458914 QTP458913:QTT458914 RDL458913:RDP458914 RNH458913:RNL458914 RXD458913:RXH458914 SGZ458913:SHD458914 SQV458913:SQZ458914 TAR458913:TAV458914 TKN458913:TKR458914 TUJ458913:TUN458914 UEF458913:UEJ458914 UOB458913:UOF458914 UXX458913:UYB458914 VHT458913:VHX458914 VRP458913:VRT458914 WBL458913:WBP458914 WLH458913:WLL458914 WVD458913:WVH458914 IR524449:IV524450 SN524449:SR524450 ACJ524449:ACN524450 AMF524449:AMJ524450 AWB524449:AWF524450 BFX524449:BGB524450 BPT524449:BPX524450 BZP524449:BZT524450 CJL524449:CJP524450 CTH524449:CTL524450 DDD524449:DDH524450 DMZ524449:DND524450 DWV524449:DWZ524450 EGR524449:EGV524450 EQN524449:EQR524450 FAJ524449:FAN524450 FKF524449:FKJ524450 FUB524449:FUF524450 GDX524449:GEB524450 GNT524449:GNX524450 GXP524449:GXT524450 HHL524449:HHP524450 HRH524449:HRL524450 IBD524449:IBH524450 IKZ524449:ILD524450 IUV524449:IUZ524450 JER524449:JEV524450 JON524449:JOR524450 JYJ524449:JYN524450 KIF524449:KIJ524450 KSB524449:KSF524450 LBX524449:LCB524450 LLT524449:LLX524450 LVP524449:LVT524450 MFL524449:MFP524450 MPH524449:MPL524450 MZD524449:MZH524450 NIZ524449:NJD524450 NSV524449:NSZ524450 OCR524449:OCV524450 OMN524449:OMR524450 OWJ524449:OWN524450 PGF524449:PGJ524450 PQB524449:PQF524450 PZX524449:QAB524450 QJT524449:QJX524450 QTP524449:QTT524450 RDL524449:RDP524450 RNH524449:RNL524450 RXD524449:RXH524450 SGZ524449:SHD524450 SQV524449:SQZ524450 TAR524449:TAV524450 TKN524449:TKR524450 TUJ524449:TUN524450 UEF524449:UEJ524450 UOB524449:UOF524450 UXX524449:UYB524450 VHT524449:VHX524450 VRP524449:VRT524450 WBL524449:WBP524450 WLH524449:WLL524450 WVD524449:WVH524450 IR589985:IV589986 SN589985:SR589986 ACJ589985:ACN589986 AMF589985:AMJ589986 AWB589985:AWF589986 BFX589985:BGB589986 BPT589985:BPX589986 BZP589985:BZT589986 CJL589985:CJP589986 CTH589985:CTL589986 DDD589985:DDH589986 DMZ589985:DND589986 DWV589985:DWZ589986 EGR589985:EGV589986 EQN589985:EQR589986 FAJ589985:FAN589986 FKF589985:FKJ589986 FUB589985:FUF589986 GDX589985:GEB589986 GNT589985:GNX589986 GXP589985:GXT589986 HHL589985:HHP589986 HRH589985:HRL589986 IBD589985:IBH589986 IKZ589985:ILD589986 IUV589985:IUZ589986 JER589985:JEV589986 JON589985:JOR589986 JYJ589985:JYN589986 KIF589985:KIJ589986 KSB589985:KSF589986 LBX589985:LCB589986 LLT589985:LLX589986 LVP589985:LVT589986 MFL589985:MFP589986 MPH589985:MPL589986 MZD589985:MZH589986 NIZ589985:NJD589986 NSV589985:NSZ589986 OCR589985:OCV589986 OMN589985:OMR589986 OWJ589985:OWN589986 PGF589985:PGJ589986 PQB589985:PQF589986 PZX589985:QAB589986 QJT589985:QJX589986 QTP589985:QTT589986 RDL589985:RDP589986 RNH589985:RNL589986 RXD589985:RXH589986 SGZ589985:SHD589986 SQV589985:SQZ589986 TAR589985:TAV589986 TKN589985:TKR589986 TUJ589985:TUN589986 UEF589985:UEJ589986 UOB589985:UOF589986 UXX589985:UYB589986 VHT589985:VHX589986 VRP589985:VRT589986 WBL589985:WBP589986 WLH589985:WLL589986 WVD589985:WVH589986 IR655521:IV655522 SN655521:SR655522 ACJ655521:ACN655522 AMF655521:AMJ655522 AWB655521:AWF655522 BFX655521:BGB655522 BPT655521:BPX655522 BZP655521:BZT655522 CJL655521:CJP655522 CTH655521:CTL655522 DDD655521:DDH655522 DMZ655521:DND655522 DWV655521:DWZ655522 EGR655521:EGV655522 EQN655521:EQR655522 FAJ655521:FAN655522 FKF655521:FKJ655522 FUB655521:FUF655522 GDX655521:GEB655522 GNT655521:GNX655522 GXP655521:GXT655522 HHL655521:HHP655522 HRH655521:HRL655522 IBD655521:IBH655522 IKZ655521:ILD655522 IUV655521:IUZ655522 JER655521:JEV655522 JON655521:JOR655522 JYJ655521:JYN655522 KIF655521:KIJ655522 KSB655521:KSF655522 LBX655521:LCB655522 LLT655521:LLX655522 LVP655521:LVT655522 MFL655521:MFP655522 MPH655521:MPL655522 MZD655521:MZH655522 NIZ655521:NJD655522 NSV655521:NSZ655522 OCR655521:OCV655522 OMN655521:OMR655522 OWJ655521:OWN655522 PGF655521:PGJ655522 PQB655521:PQF655522 PZX655521:QAB655522 QJT655521:QJX655522 QTP655521:QTT655522 RDL655521:RDP655522 RNH655521:RNL655522 RXD655521:RXH655522 SGZ655521:SHD655522 SQV655521:SQZ655522 TAR655521:TAV655522 TKN655521:TKR655522 TUJ655521:TUN655522 UEF655521:UEJ655522 UOB655521:UOF655522 UXX655521:UYB655522 VHT655521:VHX655522 VRP655521:VRT655522 WBL655521:WBP655522 WLH655521:WLL655522 WVD655521:WVH655522 IR721057:IV721058 SN721057:SR721058 ACJ721057:ACN721058 AMF721057:AMJ721058 AWB721057:AWF721058 BFX721057:BGB721058 BPT721057:BPX721058 BZP721057:BZT721058 CJL721057:CJP721058 CTH721057:CTL721058 DDD721057:DDH721058 DMZ721057:DND721058 DWV721057:DWZ721058 EGR721057:EGV721058 EQN721057:EQR721058 FAJ721057:FAN721058 FKF721057:FKJ721058 FUB721057:FUF721058 GDX721057:GEB721058 GNT721057:GNX721058 GXP721057:GXT721058 HHL721057:HHP721058 HRH721057:HRL721058 IBD721057:IBH721058 IKZ721057:ILD721058 IUV721057:IUZ721058 JER721057:JEV721058 JON721057:JOR721058 JYJ721057:JYN721058 KIF721057:KIJ721058 KSB721057:KSF721058 LBX721057:LCB721058 LLT721057:LLX721058 LVP721057:LVT721058 MFL721057:MFP721058 MPH721057:MPL721058 MZD721057:MZH721058 NIZ721057:NJD721058 NSV721057:NSZ721058 OCR721057:OCV721058 OMN721057:OMR721058 OWJ721057:OWN721058 PGF721057:PGJ721058 PQB721057:PQF721058 PZX721057:QAB721058 QJT721057:QJX721058 QTP721057:QTT721058 RDL721057:RDP721058 RNH721057:RNL721058 RXD721057:RXH721058 SGZ721057:SHD721058 SQV721057:SQZ721058 TAR721057:TAV721058 TKN721057:TKR721058 TUJ721057:TUN721058 UEF721057:UEJ721058 UOB721057:UOF721058 UXX721057:UYB721058 VHT721057:VHX721058 VRP721057:VRT721058 WBL721057:WBP721058 WLH721057:WLL721058 WVD721057:WVH721058 IR786593:IV786594 SN786593:SR786594 ACJ786593:ACN786594 AMF786593:AMJ786594 AWB786593:AWF786594 BFX786593:BGB786594 BPT786593:BPX786594 BZP786593:BZT786594 CJL786593:CJP786594 CTH786593:CTL786594 DDD786593:DDH786594 DMZ786593:DND786594 DWV786593:DWZ786594 EGR786593:EGV786594 EQN786593:EQR786594 FAJ786593:FAN786594 FKF786593:FKJ786594 FUB786593:FUF786594 GDX786593:GEB786594 GNT786593:GNX786594 GXP786593:GXT786594 HHL786593:HHP786594 HRH786593:HRL786594 IBD786593:IBH786594 IKZ786593:ILD786594 IUV786593:IUZ786594 JER786593:JEV786594 JON786593:JOR786594 JYJ786593:JYN786594 KIF786593:KIJ786594 KSB786593:KSF786594 LBX786593:LCB786594 LLT786593:LLX786594 LVP786593:LVT786594 MFL786593:MFP786594 MPH786593:MPL786594 MZD786593:MZH786594 NIZ786593:NJD786594 NSV786593:NSZ786594 OCR786593:OCV786594 OMN786593:OMR786594 OWJ786593:OWN786594 PGF786593:PGJ786594 PQB786593:PQF786594 PZX786593:QAB786594 QJT786593:QJX786594 QTP786593:QTT786594 RDL786593:RDP786594 RNH786593:RNL786594 RXD786593:RXH786594 SGZ786593:SHD786594 SQV786593:SQZ786594 TAR786593:TAV786594 TKN786593:TKR786594 TUJ786593:TUN786594 UEF786593:UEJ786594 UOB786593:UOF786594 UXX786593:UYB786594 VHT786593:VHX786594 VRP786593:VRT786594 WBL786593:WBP786594 WLH786593:WLL786594 WVD786593:WVH786594 IR852129:IV852130 SN852129:SR852130 ACJ852129:ACN852130 AMF852129:AMJ852130 AWB852129:AWF852130 BFX852129:BGB852130 BPT852129:BPX852130 BZP852129:BZT852130 CJL852129:CJP852130 CTH852129:CTL852130 DDD852129:DDH852130 DMZ852129:DND852130 DWV852129:DWZ852130 EGR852129:EGV852130 EQN852129:EQR852130 FAJ852129:FAN852130 FKF852129:FKJ852130 FUB852129:FUF852130 GDX852129:GEB852130 GNT852129:GNX852130 GXP852129:GXT852130 HHL852129:HHP852130 HRH852129:HRL852130 IBD852129:IBH852130 IKZ852129:ILD852130 IUV852129:IUZ852130 JER852129:JEV852130 JON852129:JOR852130 JYJ852129:JYN852130 KIF852129:KIJ852130 KSB852129:KSF852130 LBX852129:LCB852130 LLT852129:LLX852130 LVP852129:LVT852130 MFL852129:MFP852130 MPH852129:MPL852130 MZD852129:MZH852130 NIZ852129:NJD852130 NSV852129:NSZ852130 OCR852129:OCV852130 OMN852129:OMR852130 OWJ852129:OWN852130 PGF852129:PGJ852130 PQB852129:PQF852130 PZX852129:QAB852130 QJT852129:QJX852130 QTP852129:QTT852130 RDL852129:RDP852130 RNH852129:RNL852130 RXD852129:RXH852130 SGZ852129:SHD852130 SQV852129:SQZ852130 TAR852129:TAV852130 TKN852129:TKR852130 TUJ852129:TUN852130 UEF852129:UEJ852130 UOB852129:UOF852130 UXX852129:UYB852130 VHT852129:VHX852130 VRP852129:VRT852130 WBL852129:WBP852130 WLH852129:WLL852130 WVD852129:WVH852130 IR917665:IV917666 SN917665:SR917666 ACJ917665:ACN917666 AMF917665:AMJ917666 AWB917665:AWF917666 BFX917665:BGB917666 BPT917665:BPX917666 BZP917665:BZT917666 CJL917665:CJP917666 CTH917665:CTL917666 DDD917665:DDH917666 DMZ917665:DND917666 DWV917665:DWZ917666 EGR917665:EGV917666 EQN917665:EQR917666 FAJ917665:FAN917666 FKF917665:FKJ917666 FUB917665:FUF917666 GDX917665:GEB917666 GNT917665:GNX917666 GXP917665:GXT917666 HHL917665:HHP917666 HRH917665:HRL917666 IBD917665:IBH917666 IKZ917665:ILD917666 IUV917665:IUZ917666 JER917665:JEV917666 JON917665:JOR917666 JYJ917665:JYN917666 KIF917665:KIJ917666 KSB917665:KSF917666 LBX917665:LCB917666 LLT917665:LLX917666 LVP917665:LVT917666 MFL917665:MFP917666 MPH917665:MPL917666 MZD917665:MZH917666 NIZ917665:NJD917666 NSV917665:NSZ917666 OCR917665:OCV917666 OMN917665:OMR917666 OWJ917665:OWN917666 PGF917665:PGJ917666 PQB917665:PQF917666 PZX917665:QAB917666 QJT917665:QJX917666 QTP917665:QTT917666 RDL917665:RDP917666 RNH917665:RNL917666 RXD917665:RXH917666 SGZ917665:SHD917666 SQV917665:SQZ917666 TAR917665:TAV917666 TKN917665:TKR917666 TUJ917665:TUN917666 UEF917665:UEJ917666 UOB917665:UOF917666 UXX917665:UYB917666 VHT917665:VHX917666 VRP917665:VRT917666 WBL917665:WBP917666 WLH917665:WLL917666 WVD917665:WVH917666 IR983201:IV983202 SN983201:SR983202 ACJ983201:ACN983202 AMF983201:AMJ983202 AWB983201:AWF983202 BFX983201:BGB983202 BPT983201:BPX983202 BZP983201:BZT983202 CJL983201:CJP983202 CTH983201:CTL983202 DDD983201:DDH983202 DMZ983201:DND983202 DWV983201:DWZ983202 EGR983201:EGV983202 EQN983201:EQR983202 FAJ983201:FAN983202 FKF983201:FKJ983202 FUB983201:FUF983202 GDX983201:GEB983202 GNT983201:GNX983202 GXP983201:GXT983202 HHL983201:HHP983202 HRH983201:HRL983202 IBD983201:IBH983202 IKZ983201:ILD983202 IUV983201:IUZ983202 JER983201:JEV983202 JON983201:JOR983202 JYJ983201:JYN983202 KIF983201:KIJ983202 KSB983201:KSF983202 LBX983201:LCB983202 LLT983201:LLX983202 LVP983201:LVT983202 MFL983201:MFP983202 MPH983201:MPL983202 MZD983201:MZH983202 NIZ983201:NJD983202 NSV983201:NSZ983202 OCR983201:OCV983202 OMN983201:OMR983202 OWJ983201:OWN983202 PGF983201:PGJ983202 PQB983201:PQF983202 PZX983201:QAB983202 QJT983201:QJX983202 QTP983201:QTT983202 RDL983201:RDP983202 RNH983201:RNL983202 RXD983201:RXH983202 SGZ983201:SHD983202 SQV983201:SQZ983202 TAR983201:TAV983202 TKN983201:TKR983202 TUJ983201:TUN983202 UEF983201:UEJ983202 UOB983201:UOF983202 UXX983201:UYB983202 VHT983201:VHX983202 VRP983201:VRT983202 WBL983201:WBP983202 WLH983201:WLL983202 WVD983201:WVH983202 IR185 SN185 ACJ185 AMF185 AWB185 BFX185 BPT185 BZP185 CJL185 CTH185 DDD185 DMZ185 DWV185 EGR185 EQN185 FAJ185 FKF185 FUB185 GDX185 GNT185 GXP185 HHL185 HRH185 IBD185 IKZ185 IUV185 JER185 JON185 JYJ185 KIF185 KSB185 LBX185 LLT185 LVP185 MFL185 MPH185 MZD185 NIZ185 NSV185 OCR185 OMN185 OWJ185 PGF185 PQB185 PZX185 QJT185 QTP185 RDL185 RNH185 RXD185 SGZ185 SQV185 TAR185 TKN185 TUJ185 UEF185 UOB185 UXX185 VHT185 VRP185 WBL185 WLH185 WVD185 IR65699 SN65699 ACJ65699 AMF65699 AWB65699 BFX65699 BPT65699 BZP65699 CJL65699 CTH65699 DDD65699 DMZ65699 DWV65699 EGR65699 EQN65699 FAJ65699 FKF65699 FUB65699 GDX65699 GNT65699 GXP65699 HHL65699 HRH65699 IBD65699 IKZ65699 IUV65699 JER65699 JON65699 JYJ65699 KIF65699 KSB65699 LBX65699 LLT65699 LVP65699 MFL65699 MPH65699 MZD65699 NIZ65699 NSV65699 OCR65699 OMN65699 OWJ65699 PGF65699 PQB65699 PZX65699 QJT65699 QTP65699 RDL65699 RNH65699 RXD65699 SGZ65699 SQV65699 TAR65699 TKN65699 TUJ65699 UEF65699 UOB65699 UXX65699 VHT65699 VRP65699 WBL65699 WLH65699 WVD65699 IR131235 SN131235 ACJ131235 AMF131235 AWB131235 BFX131235 BPT131235 BZP131235 CJL131235 CTH131235 DDD131235 DMZ131235 DWV131235 EGR131235 EQN131235 FAJ131235 FKF131235 FUB131235 GDX131235 GNT131235 GXP131235 HHL131235 HRH131235 IBD131235 IKZ131235 IUV131235 JER131235 JON131235 JYJ131235 KIF131235 KSB131235 LBX131235 LLT131235 LVP131235 MFL131235 MPH131235 MZD131235 NIZ131235 NSV131235 OCR131235 OMN131235 OWJ131235 PGF131235 PQB131235 PZX131235 QJT131235 QTP131235 RDL131235 RNH131235 RXD131235 SGZ131235 SQV131235 TAR131235 TKN131235 TUJ131235 UEF131235 UOB131235 UXX131235 VHT131235 VRP131235 WBL131235 WLH131235 WVD131235 IR196771 SN196771 ACJ196771 AMF196771 AWB196771 BFX196771 BPT196771 BZP196771 CJL196771 CTH196771 DDD196771 DMZ196771 DWV196771 EGR196771 EQN196771 FAJ196771 FKF196771 FUB196771 GDX196771 GNT196771 GXP196771 HHL196771 HRH196771 IBD196771 IKZ196771 IUV196771 JER196771 JON196771 JYJ196771 KIF196771 KSB196771 LBX196771 LLT196771 LVP196771 MFL196771 MPH196771 MZD196771 NIZ196771 NSV196771 OCR196771 OMN196771 OWJ196771 PGF196771 PQB196771 PZX196771 QJT196771 QTP196771 RDL196771 RNH196771 RXD196771 SGZ196771 SQV196771 TAR196771 TKN196771 TUJ196771 UEF196771 UOB196771 UXX196771 VHT196771 VRP196771 WBL196771 WLH196771 WVD196771 IR262307 SN262307 ACJ262307 AMF262307 AWB262307 BFX262307 BPT262307 BZP262307 CJL262307 CTH262307 DDD262307 DMZ262307 DWV262307 EGR262307 EQN262307 FAJ262307 FKF262307 FUB262307 GDX262307 GNT262307 GXP262307 HHL262307 HRH262307 IBD262307 IKZ262307 IUV262307 JER262307 JON262307 JYJ262307 KIF262307 KSB262307 LBX262307 LLT262307 LVP262307 MFL262307 MPH262307 MZD262307 NIZ262307 NSV262307 OCR262307 OMN262307 OWJ262307 PGF262307 PQB262307 PZX262307 QJT262307 QTP262307 RDL262307 RNH262307 RXD262307 SGZ262307 SQV262307 TAR262307 TKN262307 TUJ262307 UEF262307 UOB262307 UXX262307 VHT262307 VRP262307 WBL262307 WLH262307 WVD262307 IR327843 SN327843 ACJ327843 AMF327843 AWB327843 BFX327843 BPT327843 BZP327843 CJL327843 CTH327843 DDD327843 DMZ327843 DWV327843 EGR327843 EQN327843 FAJ327843 FKF327843 FUB327843 GDX327843 GNT327843 GXP327843 HHL327843 HRH327843 IBD327843 IKZ327843 IUV327843 JER327843 JON327843 JYJ327843 KIF327843 KSB327843 LBX327843 LLT327843 LVP327843 MFL327843 MPH327843 MZD327843 NIZ327843 NSV327843 OCR327843 OMN327843 OWJ327843 PGF327843 PQB327843 PZX327843 QJT327843 QTP327843 RDL327843 RNH327843 RXD327843 SGZ327843 SQV327843 TAR327843 TKN327843 TUJ327843 UEF327843 UOB327843 UXX327843 VHT327843 VRP327843 WBL327843 WLH327843 WVD327843 IR393379 SN393379 ACJ393379 AMF393379 AWB393379 BFX393379 BPT393379 BZP393379 CJL393379 CTH393379 DDD393379 DMZ393379 DWV393379 EGR393379 EQN393379 FAJ393379 FKF393379 FUB393379 GDX393379 GNT393379 GXP393379 HHL393379 HRH393379 IBD393379 IKZ393379 IUV393379 JER393379 JON393379 JYJ393379 KIF393379 KSB393379 LBX393379 LLT393379 LVP393379 MFL393379 MPH393379 MZD393379 NIZ393379 NSV393379 OCR393379 OMN393379 OWJ393379 PGF393379 PQB393379 PZX393379 QJT393379 QTP393379 RDL393379 RNH393379 RXD393379 SGZ393379 SQV393379 TAR393379 TKN393379 TUJ393379 UEF393379 UOB393379 UXX393379 VHT393379 VRP393379 WBL393379 WLH393379 WVD393379 IR458915 SN458915 ACJ458915 AMF458915 AWB458915 BFX458915 BPT458915 BZP458915 CJL458915 CTH458915 DDD458915 DMZ458915 DWV458915 EGR458915 EQN458915 FAJ458915 FKF458915 FUB458915 GDX458915 GNT458915 GXP458915 HHL458915 HRH458915 IBD458915 IKZ458915 IUV458915 JER458915 JON458915 JYJ458915 KIF458915 KSB458915 LBX458915 LLT458915 LVP458915 MFL458915 MPH458915 MZD458915 NIZ458915 NSV458915 OCR458915 OMN458915 OWJ458915 PGF458915 PQB458915 PZX458915 QJT458915 QTP458915 RDL458915 RNH458915 RXD458915 SGZ458915 SQV458915 TAR458915 TKN458915 TUJ458915 UEF458915 UOB458915 UXX458915 VHT458915 VRP458915 WBL458915 WLH458915 WVD458915 IR524451 SN524451 ACJ524451 AMF524451 AWB524451 BFX524451 BPT524451 BZP524451 CJL524451 CTH524451 DDD524451 DMZ524451 DWV524451 EGR524451 EQN524451 FAJ524451 FKF524451 FUB524451 GDX524451 GNT524451 GXP524451 HHL524451 HRH524451 IBD524451 IKZ524451 IUV524451 JER524451 JON524451 JYJ524451 KIF524451 KSB524451 LBX524451 LLT524451 LVP524451 MFL524451 MPH524451 MZD524451 NIZ524451 NSV524451 OCR524451 OMN524451 OWJ524451 PGF524451 PQB524451 PZX524451 QJT524451 QTP524451 RDL524451 RNH524451 RXD524451 SGZ524451 SQV524451 TAR524451 TKN524451 TUJ524451 UEF524451 UOB524451 UXX524451 VHT524451 VRP524451 WBL524451 WLH524451 WVD524451 IR589987 SN589987 ACJ589987 AMF589987 AWB589987 BFX589987 BPT589987 BZP589987 CJL589987 CTH589987 DDD589987 DMZ589987 DWV589987 EGR589987 EQN589987 FAJ589987 FKF589987 FUB589987 GDX589987 GNT589987 GXP589987 HHL589987 HRH589987 IBD589987 IKZ589987 IUV589987 JER589987 JON589987 JYJ589987 KIF589987 KSB589987 LBX589987 LLT589987 LVP589987 MFL589987 MPH589987 MZD589987 NIZ589987 NSV589987 OCR589987 OMN589987 OWJ589987 PGF589987 PQB589987 PZX589987 QJT589987 QTP589987 RDL589987 RNH589987 RXD589987 SGZ589987 SQV589987 TAR589987 TKN589987 TUJ589987 UEF589987 UOB589987 UXX589987 VHT589987 VRP589987 WBL589987 WLH589987 WVD589987 IR655523 SN655523 ACJ655523 AMF655523 AWB655523 BFX655523 BPT655523 BZP655523 CJL655523 CTH655523 DDD655523 DMZ655523 DWV655523 EGR655523 EQN655523 FAJ655523 FKF655523 FUB655523 GDX655523 GNT655523 GXP655523 HHL655523 HRH655523 IBD655523 IKZ655523 IUV655523 JER655523 JON655523 JYJ655523 KIF655523 KSB655523 LBX655523 LLT655523 LVP655523 MFL655523 MPH655523 MZD655523 NIZ655523 NSV655523 OCR655523 OMN655523 OWJ655523 PGF655523 PQB655523 PZX655523 QJT655523 QTP655523 RDL655523 RNH655523 RXD655523 SGZ655523 SQV655523 TAR655523 TKN655523 TUJ655523 UEF655523 UOB655523 UXX655523 VHT655523 VRP655523 WBL655523 WLH655523 WVD655523 IR721059 SN721059 ACJ721059 AMF721059 AWB721059 BFX721059 BPT721059 BZP721059 CJL721059 CTH721059 DDD721059 DMZ721059 DWV721059 EGR721059 EQN721059 FAJ721059 FKF721059 FUB721059 GDX721059 GNT721059 GXP721059 HHL721059 HRH721059 IBD721059 IKZ721059 IUV721059 JER721059 JON721059 JYJ721059 KIF721059 KSB721059 LBX721059 LLT721059 LVP721059 MFL721059 MPH721059 MZD721059 NIZ721059 NSV721059 OCR721059 OMN721059 OWJ721059 PGF721059 PQB721059 PZX721059 QJT721059 QTP721059 RDL721059 RNH721059 RXD721059 SGZ721059 SQV721059 TAR721059 TKN721059 TUJ721059 UEF721059 UOB721059 UXX721059 VHT721059 VRP721059 WBL721059 WLH721059 WVD721059 IR786595 SN786595 ACJ786595 AMF786595 AWB786595 BFX786595 BPT786595 BZP786595 CJL786595 CTH786595 DDD786595 DMZ786595 DWV786595 EGR786595 EQN786595 FAJ786595 FKF786595 FUB786595 GDX786595 GNT786595 GXP786595 HHL786595 HRH786595 IBD786595 IKZ786595 IUV786595 JER786595 JON786595 JYJ786595 KIF786595 KSB786595 LBX786595 LLT786595 LVP786595 MFL786595 MPH786595 MZD786595 NIZ786595 NSV786595 OCR786595 OMN786595 OWJ786595 PGF786595 PQB786595 PZX786595 QJT786595 QTP786595 RDL786595 RNH786595 RXD786595 SGZ786595 SQV786595 TAR786595 TKN786595 TUJ786595 UEF786595 UOB786595 UXX786595 VHT786595 VRP786595 WBL786595 WLH786595 WVD786595 IR852131 SN852131 ACJ852131 AMF852131 AWB852131 BFX852131 BPT852131 BZP852131 CJL852131 CTH852131 DDD852131 DMZ852131 DWV852131 EGR852131 EQN852131 FAJ852131 FKF852131 FUB852131 GDX852131 GNT852131 GXP852131 HHL852131 HRH852131 IBD852131 IKZ852131 IUV852131 JER852131 JON852131 JYJ852131 KIF852131 KSB852131 LBX852131 LLT852131 LVP852131 MFL852131 MPH852131 MZD852131 NIZ852131 NSV852131 OCR852131 OMN852131 OWJ852131 PGF852131 PQB852131 PZX852131 QJT852131 QTP852131 RDL852131 RNH852131 RXD852131 SGZ852131 SQV852131 TAR852131 TKN852131 TUJ852131 UEF852131 UOB852131 UXX852131 VHT852131 VRP852131 WBL852131 WLH852131 WVD852131 IR917667 SN917667 ACJ917667 AMF917667 AWB917667 BFX917667 BPT917667 BZP917667 CJL917667 CTH917667 DDD917667 DMZ917667 DWV917667 EGR917667 EQN917667 FAJ917667 FKF917667 FUB917667 GDX917667 GNT917667 GXP917667 HHL917667 HRH917667 IBD917667 IKZ917667 IUV917667 JER917667 JON917667 JYJ917667 KIF917667 KSB917667 LBX917667 LLT917667 LVP917667 MFL917667 MPH917667 MZD917667 NIZ917667 NSV917667 OCR917667 OMN917667 OWJ917667 PGF917667 PQB917667 PZX917667 QJT917667 QTP917667 RDL917667 RNH917667 RXD917667 SGZ917667 SQV917667 TAR917667 TKN917667 TUJ917667 UEF917667 UOB917667 UXX917667 VHT917667 VRP917667 WBL917667 WLH917667 WVD917667 IR983203 SN983203 ACJ983203 AMF983203 AWB983203 BFX983203 BPT983203 BZP983203 CJL983203 CTH983203 DDD983203 DMZ983203 DWV983203 EGR983203 EQN983203 FAJ983203 FKF983203 FUB983203 GDX983203 GNT983203 GXP983203 HHL983203 HRH983203 IBD983203 IKZ983203 IUV983203 JER983203 JON983203 JYJ983203 KIF983203 KSB983203 LBX983203 LLT983203 LVP983203 MFL983203 MPH983203 MZD983203 NIZ983203 NSV983203 OCR983203 OMN983203 OWJ983203 PGF983203 PQB983203 PZX983203 QJT983203 QTP983203 RDL983203 RNH983203 RXD983203 SGZ983203 SQV983203 TAR983203 TKN983203 TUJ983203 UEF983203 UOB983203 UXX983203 VHT983203 VRP983203 WBL983203 WLH983203 WVD983203 IT185:IV185 SP185:SR185 ACL185:ACN185 AMH185:AMJ185 AWD185:AWF185 BFZ185:BGB185 BPV185:BPX185 BZR185:BZT185 CJN185:CJP185 CTJ185:CTL185 DDF185:DDH185 DNB185:DND185 DWX185:DWZ185 EGT185:EGV185 EQP185:EQR185 FAL185:FAN185 FKH185:FKJ185 FUD185:FUF185 GDZ185:GEB185 GNV185:GNX185 GXR185:GXT185 HHN185:HHP185 HRJ185:HRL185 IBF185:IBH185 ILB185:ILD185 IUX185:IUZ185 JET185:JEV185 JOP185:JOR185 JYL185:JYN185 KIH185:KIJ185 KSD185:KSF185 LBZ185:LCB185 LLV185:LLX185 LVR185:LVT185 MFN185:MFP185 MPJ185:MPL185 MZF185:MZH185 NJB185:NJD185 NSX185:NSZ185 OCT185:OCV185 OMP185:OMR185 OWL185:OWN185 PGH185:PGJ185 PQD185:PQF185 PZZ185:QAB185 QJV185:QJX185 QTR185:QTT185 RDN185:RDP185 RNJ185:RNL185 RXF185:RXH185 SHB185:SHD185 SQX185:SQZ185 TAT185:TAV185 TKP185:TKR185 TUL185:TUN185 UEH185:UEJ185 UOD185:UOF185 UXZ185:UYB185 VHV185:VHX185 VRR185:VRT185 WBN185:WBP185 WLJ185:WLL185 WVF185:WVH185 IT65699:IV65699 SP65699:SR65699 ACL65699:ACN65699 AMH65699:AMJ65699 AWD65699:AWF65699 BFZ65699:BGB65699 BPV65699:BPX65699 BZR65699:BZT65699 CJN65699:CJP65699 CTJ65699:CTL65699 DDF65699:DDH65699 DNB65699:DND65699 DWX65699:DWZ65699 EGT65699:EGV65699 EQP65699:EQR65699 FAL65699:FAN65699 FKH65699:FKJ65699 FUD65699:FUF65699 GDZ65699:GEB65699 GNV65699:GNX65699 GXR65699:GXT65699 HHN65699:HHP65699 HRJ65699:HRL65699 IBF65699:IBH65699 ILB65699:ILD65699 IUX65699:IUZ65699 JET65699:JEV65699 JOP65699:JOR65699 JYL65699:JYN65699 KIH65699:KIJ65699 KSD65699:KSF65699 LBZ65699:LCB65699 LLV65699:LLX65699 LVR65699:LVT65699 MFN65699:MFP65699 MPJ65699:MPL65699 MZF65699:MZH65699 NJB65699:NJD65699 NSX65699:NSZ65699 OCT65699:OCV65699 OMP65699:OMR65699 OWL65699:OWN65699 PGH65699:PGJ65699 PQD65699:PQF65699 PZZ65699:QAB65699 QJV65699:QJX65699 QTR65699:QTT65699 RDN65699:RDP65699 RNJ65699:RNL65699 RXF65699:RXH65699 SHB65699:SHD65699 SQX65699:SQZ65699 TAT65699:TAV65699 TKP65699:TKR65699 TUL65699:TUN65699 UEH65699:UEJ65699 UOD65699:UOF65699 UXZ65699:UYB65699 VHV65699:VHX65699 VRR65699:VRT65699 WBN65699:WBP65699 WLJ65699:WLL65699 WVF65699:WVH65699 IT131235:IV131235 SP131235:SR131235 ACL131235:ACN131235 AMH131235:AMJ131235 AWD131235:AWF131235 BFZ131235:BGB131235 BPV131235:BPX131235 BZR131235:BZT131235 CJN131235:CJP131235 CTJ131235:CTL131235 DDF131235:DDH131235 DNB131235:DND131235 DWX131235:DWZ131235 EGT131235:EGV131235 EQP131235:EQR131235 FAL131235:FAN131235 FKH131235:FKJ131235 FUD131235:FUF131235 GDZ131235:GEB131235 GNV131235:GNX131235 GXR131235:GXT131235 HHN131235:HHP131235 HRJ131235:HRL131235 IBF131235:IBH131235 ILB131235:ILD131235 IUX131235:IUZ131235 JET131235:JEV131235 JOP131235:JOR131235 JYL131235:JYN131235 KIH131235:KIJ131235 KSD131235:KSF131235 LBZ131235:LCB131235 LLV131235:LLX131235 LVR131235:LVT131235 MFN131235:MFP131235 MPJ131235:MPL131235 MZF131235:MZH131235 NJB131235:NJD131235 NSX131235:NSZ131235 OCT131235:OCV131235 OMP131235:OMR131235 OWL131235:OWN131235 PGH131235:PGJ131235 PQD131235:PQF131235 PZZ131235:QAB131235 QJV131235:QJX131235 QTR131235:QTT131235 RDN131235:RDP131235 RNJ131235:RNL131235 RXF131235:RXH131235 SHB131235:SHD131235 SQX131235:SQZ131235 TAT131235:TAV131235 TKP131235:TKR131235 TUL131235:TUN131235 UEH131235:UEJ131235 UOD131235:UOF131235 UXZ131235:UYB131235 VHV131235:VHX131235 VRR131235:VRT131235 WBN131235:WBP131235 WLJ131235:WLL131235 WVF131235:WVH131235 IT196771:IV196771 SP196771:SR196771 ACL196771:ACN196771 AMH196771:AMJ196771 AWD196771:AWF196771 BFZ196771:BGB196771 BPV196771:BPX196771 BZR196771:BZT196771 CJN196771:CJP196771 CTJ196771:CTL196771 DDF196771:DDH196771 DNB196771:DND196771 DWX196771:DWZ196771 EGT196771:EGV196771 EQP196771:EQR196771 FAL196771:FAN196771 FKH196771:FKJ196771 FUD196771:FUF196771 GDZ196771:GEB196771 GNV196771:GNX196771 GXR196771:GXT196771 HHN196771:HHP196771 HRJ196771:HRL196771 IBF196771:IBH196771 ILB196771:ILD196771 IUX196771:IUZ196771 JET196771:JEV196771 JOP196771:JOR196771 JYL196771:JYN196771 KIH196771:KIJ196771 KSD196771:KSF196771 LBZ196771:LCB196771 LLV196771:LLX196771 LVR196771:LVT196771 MFN196771:MFP196771 MPJ196771:MPL196771 MZF196771:MZH196771 NJB196771:NJD196771 NSX196771:NSZ196771 OCT196771:OCV196771 OMP196771:OMR196771 OWL196771:OWN196771 PGH196771:PGJ196771 PQD196771:PQF196771 PZZ196771:QAB196771 QJV196771:QJX196771 QTR196771:QTT196771 RDN196771:RDP196771 RNJ196771:RNL196771 RXF196771:RXH196771 SHB196771:SHD196771 SQX196771:SQZ196771 TAT196771:TAV196771 TKP196771:TKR196771 TUL196771:TUN196771 UEH196771:UEJ196771 UOD196771:UOF196771 UXZ196771:UYB196771 VHV196771:VHX196771 VRR196771:VRT196771 WBN196771:WBP196771 WLJ196771:WLL196771 WVF196771:WVH196771 IT262307:IV262307 SP262307:SR262307 ACL262307:ACN262307 AMH262307:AMJ262307 AWD262307:AWF262307 BFZ262307:BGB262307 BPV262307:BPX262307 BZR262307:BZT262307 CJN262307:CJP262307 CTJ262307:CTL262307 DDF262307:DDH262307 DNB262307:DND262307 DWX262307:DWZ262307 EGT262307:EGV262307 EQP262307:EQR262307 FAL262307:FAN262307 FKH262307:FKJ262307 FUD262307:FUF262307 GDZ262307:GEB262307 GNV262307:GNX262307 GXR262307:GXT262307 HHN262307:HHP262307 HRJ262307:HRL262307 IBF262307:IBH262307 ILB262307:ILD262307 IUX262307:IUZ262307 JET262307:JEV262307 JOP262307:JOR262307 JYL262307:JYN262307 KIH262307:KIJ262307 KSD262307:KSF262307 LBZ262307:LCB262307 LLV262307:LLX262307 LVR262307:LVT262307 MFN262307:MFP262307 MPJ262307:MPL262307 MZF262307:MZH262307 NJB262307:NJD262307 NSX262307:NSZ262307 OCT262307:OCV262307 OMP262307:OMR262307 OWL262307:OWN262307 PGH262307:PGJ262307 PQD262307:PQF262307 PZZ262307:QAB262307 QJV262307:QJX262307 QTR262307:QTT262307 RDN262307:RDP262307 RNJ262307:RNL262307 RXF262307:RXH262307 SHB262307:SHD262307 SQX262307:SQZ262307 TAT262307:TAV262307 TKP262307:TKR262307 TUL262307:TUN262307 UEH262307:UEJ262307 UOD262307:UOF262307 UXZ262307:UYB262307 VHV262307:VHX262307 VRR262307:VRT262307 WBN262307:WBP262307 WLJ262307:WLL262307 WVF262307:WVH262307 IT327843:IV327843 SP327843:SR327843 ACL327843:ACN327843 AMH327843:AMJ327843 AWD327843:AWF327843 BFZ327843:BGB327843 BPV327843:BPX327843 BZR327843:BZT327843 CJN327843:CJP327843 CTJ327843:CTL327843 DDF327843:DDH327843 DNB327843:DND327843 DWX327843:DWZ327843 EGT327843:EGV327843 EQP327843:EQR327843 FAL327843:FAN327843 FKH327843:FKJ327843 FUD327843:FUF327843 GDZ327843:GEB327843 GNV327843:GNX327843 GXR327843:GXT327843 HHN327843:HHP327843 HRJ327843:HRL327843 IBF327843:IBH327843 ILB327843:ILD327843 IUX327843:IUZ327843 JET327843:JEV327843 JOP327843:JOR327843 JYL327843:JYN327843 KIH327843:KIJ327843 KSD327843:KSF327843 LBZ327843:LCB327843 LLV327843:LLX327843 LVR327843:LVT327843 MFN327843:MFP327843 MPJ327843:MPL327843 MZF327843:MZH327843 NJB327843:NJD327843 NSX327843:NSZ327843 OCT327843:OCV327843 OMP327843:OMR327843 OWL327843:OWN327843 PGH327843:PGJ327843 PQD327843:PQF327843 PZZ327843:QAB327843 QJV327843:QJX327843 QTR327843:QTT327843 RDN327843:RDP327843 RNJ327843:RNL327843 RXF327843:RXH327843 SHB327843:SHD327843 SQX327843:SQZ327843 TAT327843:TAV327843 TKP327843:TKR327843 TUL327843:TUN327843 UEH327843:UEJ327843 UOD327843:UOF327843 UXZ327843:UYB327843 VHV327843:VHX327843 VRR327843:VRT327843 WBN327843:WBP327843 WLJ327843:WLL327843 WVF327843:WVH327843 IT393379:IV393379 SP393379:SR393379 ACL393379:ACN393379 AMH393379:AMJ393379 AWD393379:AWF393379 BFZ393379:BGB393379 BPV393379:BPX393379 BZR393379:BZT393379 CJN393379:CJP393379 CTJ393379:CTL393379 DDF393379:DDH393379 DNB393379:DND393379 DWX393379:DWZ393379 EGT393379:EGV393379 EQP393379:EQR393379 FAL393379:FAN393379 FKH393379:FKJ393379 FUD393379:FUF393379 GDZ393379:GEB393379 GNV393379:GNX393379 GXR393379:GXT393379 HHN393379:HHP393379 HRJ393379:HRL393379 IBF393379:IBH393379 ILB393379:ILD393379 IUX393379:IUZ393379 JET393379:JEV393379 JOP393379:JOR393379 JYL393379:JYN393379 KIH393379:KIJ393379 KSD393379:KSF393379 LBZ393379:LCB393379 LLV393379:LLX393379 LVR393379:LVT393379 MFN393379:MFP393379 MPJ393379:MPL393379 MZF393379:MZH393379 NJB393379:NJD393379 NSX393379:NSZ393379 OCT393379:OCV393379 OMP393379:OMR393379 OWL393379:OWN393379 PGH393379:PGJ393379 PQD393379:PQF393379 PZZ393379:QAB393379 QJV393379:QJX393379 QTR393379:QTT393379 RDN393379:RDP393379 RNJ393379:RNL393379 RXF393379:RXH393379 SHB393379:SHD393379 SQX393379:SQZ393379 TAT393379:TAV393379 TKP393379:TKR393379 TUL393379:TUN393379 UEH393379:UEJ393379 UOD393379:UOF393379 UXZ393379:UYB393379 VHV393379:VHX393379 VRR393379:VRT393379 WBN393379:WBP393379 WLJ393379:WLL393379 WVF393379:WVH393379 IT458915:IV458915 SP458915:SR458915 ACL458915:ACN458915 AMH458915:AMJ458915 AWD458915:AWF458915 BFZ458915:BGB458915 BPV458915:BPX458915 BZR458915:BZT458915 CJN458915:CJP458915 CTJ458915:CTL458915 DDF458915:DDH458915 DNB458915:DND458915 DWX458915:DWZ458915 EGT458915:EGV458915 EQP458915:EQR458915 FAL458915:FAN458915 FKH458915:FKJ458915 FUD458915:FUF458915 GDZ458915:GEB458915 GNV458915:GNX458915 GXR458915:GXT458915 HHN458915:HHP458915 HRJ458915:HRL458915 IBF458915:IBH458915 ILB458915:ILD458915 IUX458915:IUZ458915 JET458915:JEV458915 JOP458915:JOR458915 JYL458915:JYN458915 KIH458915:KIJ458915 KSD458915:KSF458915 LBZ458915:LCB458915 LLV458915:LLX458915 LVR458915:LVT458915 MFN458915:MFP458915 MPJ458915:MPL458915 MZF458915:MZH458915 NJB458915:NJD458915 NSX458915:NSZ458915 OCT458915:OCV458915 OMP458915:OMR458915 OWL458915:OWN458915 PGH458915:PGJ458915 PQD458915:PQF458915 PZZ458915:QAB458915 QJV458915:QJX458915 QTR458915:QTT458915 RDN458915:RDP458915 RNJ458915:RNL458915 RXF458915:RXH458915 SHB458915:SHD458915 SQX458915:SQZ458915 TAT458915:TAV458915 TKP458915:TKR458915 TUL458915:TUN458915 UEH458915:UEJ458915 UOD458915:UOF458915 UXZ458915:UYB458915 VHV458915:VHX458915 VRR458915:VRT458915 WBN458915:WBP458915 WLJ458915:WLL458915 WVF458915:WVH458915 IT524451:IV524451 SP524451:SR524451 ACL524451:ACN524451 AMH524451:AMJ524451 AWD524451:AWF524451 BFZ524451:BGB524451 BPV524451:BPX524451 BZR524451:BZT524451 CJN524451:CJP524451 CTJ524451:CTL524451 DDF524451:DDH524451 DNB524451:DND524451 DWX524451:DWZ524451 EGT524451:EGV524451 EQP524451:EQR524451 FAL524451:FAN524451 FKH524451:FKJ524451 FUD524451:FUF524451 GDZ524451:GEB524451 GNV524451:GNX524451 GXR524451:GXT524451 HHN524451:HHP524451 HRJ524451:HRL524451 IBF524451:IBH524451 ILB524451:ILD524451 IUX524451:IUZ524451 JET524451:JEV524451 JOP524451:JOR524451 JYL524451:JYN524451 KIH524451:KIJ524451 KSD524451:KSF524451 LBZ524451:LCB524451 LLV524451:LLX524451 LVR524451:LVT524451 MFN524451:MFP524451 MPJ524451:MPL524451 MZF524451:MZH524451 NJB524451:NJD524451 NSX524451:NSZ524451 OCT524451:OCV524451 OMP524451:OMR524451 OWL524451:OWN524451 PGH524451:PGJ524451 PQD524451:PQF524451 PZZ524451:QAB524451 QJV524451:QJX524451 QTR524451:QTT524451 RDN524451:RDP524451 RNJ524451:RNL524451 RXF524451:RXH524451 SHB524451:SHD524451 SQX524451:SQZ524451 TAT524451:TAV524451 TKP524451:TKR524451 TUL524451:TUN524451 UEH524451:UEJ524451 UOD524451:UOF524451 UXZ524451:UYB524451 VHV524451:VHX524451 VRR524451:VRT524451 WBN524451:WBP524451 WLJ524451:WLL524451 WVF524451:WVH524451 IT589987:IV589987 SP589987:SR589987 ACL589987:ACN589987 AMH589987:AMJ589987 AWD589987:AWF589987 BFZ589987:BGB589987 BPV589987:BPX589987 BZR589987:BZT589987 CJN589987:CJP589987 CTJ589987:CTL589987 DDF589987:DDH589987 DNB589987:DND589987 DWX589987:DWZ589987 EGT589987:EGV589987 EQP589987:EQR589987 FAL589987:FAN589987 FKH589987:FKJ589987 FUD589987:FUF589987 GDZ589987:GEB589987 GNV589987:GNX589987 GXR589987:GXT589987 HHN589987:HHP589987 HRJ589987:HRL589987 IBF589987:IBH589987 ILB589987:ILD589987 IUX589987:IUZ589987 JET589987:JEV589987 JOP589987:JOR589987 JYL589987:JYN589987 KIH589987:KIJ589987 KSD589987:KSF589987 LBZ589987:LCB589987 LLV589987:LLX589987 LVR589987:LVT589987 MFN589987:MFP589987 MPJ589987:MPL589987 MZF589987:MZH589987 NJB589987:NJD589987 NSX589987:NSZ589987 OCT589987:OCV589987 OMP589987:OMR589987 OWL589987:OWN589987 PGH589987:PGJ589987 PQD589987:PQF589987 PZZ589987:QAB589987 QJV589987:QJX589987 QTR589987:QTT589987 RDN589987:RDP589987 RNJ589987:RNL589987 RXF589987:RXH589987 SHB589987:SHD589987 SQX589987:SQZ589987 TAT589987:TAV589987 TKP589987:TKR589987 TUL589987:TUN589987 UEH589987:UEJ589987 UOD589987:UOF589987 UXZ589987:UYB589987 VHV589987:VHX589987 VRR589987:VRT589987 WBN589987:WBP589987 WLJ589987:WLL589987 WVF589987:WVH589987 IT655523:IV655523 SP655523:SR655523 ACL655523:ACN655523 AMH655523:AMJ655523 AWD655523:AWF655523 BFZ655523:BGB655523 BPV655523:BPX655523 BZR655523:BZT655523 CJN655523:CJP655523 CTJ655523:CTL655523 DDF655523:DDH655523 DNB655523:DND655523 DWX655523:DWZ655523 EGT655523:EGV655523 EQP655523:EQR655523 FAL655523:FAN655523 FKH655523:FKJ655523 FUD655523:FUF655523 GDZ655523:GEB655523 GNV655523:GNX655523 GXR655523:GXT655523 HHN655523:HHP655523 HRJ655523:HRL655523 IBF655523:IBH655523 ILB655523:ILD655523 IUX655523:IUZ655523 JET655523:JEV655523 JOP655523:JOR655523 JYL655523:JYN655523 KIH655523:KIJ655523 KSD655523:KSF655523 LBZ655523:LCB655523 LLV655523:LLX655523 LVR655523:LVT655523 MFN655523:MFP655523 MPJ655523:MPL655523 MZF655523:MZH655523 NJB655523:NJD655523 NSX655523:NSZ655523 OCT655523:OCV655523 OMP655523:OMR655523 OWL655523:OWN655523 PGH655523:PGJ655523 PQD655523:PQF655523 PZZ655523:QAB655523 QJV655523:QJX655523 QTR655523:QTT655523 RDN655523:RDP655523 RNJ655523:RNL655523 RXF655523:RXH655523 SHB655523:SHD655523 SQX655523:SQZ655523 TAT655523:TAV655523 TKP655523:TKR655523 TUL655523:TUN655523 UEH655523:UEJ655523 UOD655523:UOF655523 UXZ655523:UYB655523 VHV655523:VHX655523 VRR655523:VRT655523 WBN655523:WBP655523 WLJ655523:WLL655523 WVF655523:WVH655523 IT721059:IV721059 SP721059:SR721059 ACL721059:ACN721059 AMH721059:AMJ721059 AWD721059:AWF721059 BFZ721059:BGB721059 BPV721059:BPX721059 BZR721059:BZT721059 CJN721059:CJP721059 CTJ721059:CTL721059 DDF721059:DDH721059 DNB721059:DND721059 DWX721059:DWZ721059 EGT721059:EGV721059 EQP721059:EQR721059 FAL721059:FAN721059 FKH721059:FKJ721059 FUD721059:FUF721059 GDZ721059:GEB721059 GNV721059:GNX721059 GXR721059:GXT721059 HHN721059:HHP721059 HRJ721059:HRL721059 IBF721059:IBH721059 ILB721059:ILD721059 IUX721059:IUZ721059 JET721059:JEV721059 JOP721059:JOR721059 JYL721059:JYN721059 KIH721059:KIJ721059 KSD721059:KSF721059 LBZ721059:LCB721059 LLV721059:LLX721059 LVR721059:LVT721059 MFN721059:MFP721059 MPJ721059:MPL721059 MZF721059:MZH721059 NJB721059:NJD721059 NSX721059:NSZ721059 OCT721059:OCV721059 OMP721059:OMR721059 OWL721059:OWN721059 PGH721059:PGJ721059 PQD721059:PQF721059 PZZ721059:QAB721059 QJV721059:QJX721059 QTR721059:QTT721059 RDN721059:RDP721059 RNJ721059:RNL721059 RXF721059:RXH721059 SHB721059:SHD721059 SQX721059:SQZ721059 TAT721059:TAV721059 TKP721059:TKR721059 TUL721059:TUN721059 UEH721059:UEJ721059 UOD721059:UOF721059 UXZ721059:UYB721059 VHV721059:VHX721059 VRR721059:VRT721059 WBN721059:WBP721059 WLJ721059:WLL721059 WVF721059:WVH721059 IT786595:IV786595 SP786595:SR786595 ACL786595:ACN786595 AMH786595:AMJ786595 AWD786595:AWF786595 BFZ786595:BGB786595 BPV786595:BPX786595 BZR786595:BZT786595 CJN786595:CJP786595 CTJ786595:CTL786595 DDF786595:DDH786595 DNB786595:DND786595 DWX786595:DWZ786595 EGT786595:EGV786595 EQP786595:EQR786595 FAL786595:FAN786595 FKH786595:FKJ786595 FUD786595:FUF786595 GDZ786595:GEB786595 GNV786595:GNX786595 GXR786595:GXT786595 HHN786595:HHP786595 HRJ786595:HRL786595 IBF786595:IBH786595 ILB786595:ILD786595 IUX786595:IUZ786595 JET786595:JEV786595 JOP786595:JOR786595 JYL786595:JYN786595 KIH786595:KIJ786595 KSD786595:KSF786595 LBZ786595:LCB786595 LLV786595:LLX786595 LVR786595:LVT786595 MFN786595:MFP786595 MPJ786595:MPL786595 MZF786595:MZH786595 NJB786595:NJD786595 NSX786595:NSZ786595 OCT786595:OCV786595 OMP786595:OMR786595 OWL786595:OWN786595 PGH786595:PGJ786595 PQD786595:PQF786595 PZZ786595:QAB786595 QJV786595:QJX786595 QTR786595:QTT786595 RDN786595:RDP786595 RNJ786595:RNL786595 RXF786595:RXH786595 SHB786595:SHD786595 SQX786595:SQZ786595 TAT786595:TAV786595 TKP786595:TKR786595 TUL786595:TUN786595 UEH786595:UEJ786595 UOD786595:UOF786595 UXZ786595:UYB786595 VHV786595:VHX786595 VRR786595:VRT786595 WBN786595:WBP786595 WLJ786595:WLL786595 WVF786595:WVH786595 IT852131:IV852131 SP852131:SR852131 ACL852131:ACN852131 AMH852131:AMJ852131 AWD852131:AWF852131 BFZ852131:BGB852131 BPV852131:BPX852131 BZR852131:BZT852131 CJN852131:CJP852131 CTJ852131:CTL852131 DDF852131:DDH852131 DNB852131:DND852131 DWX852131:DWZ852131 EGT852131:EGV852131 EQP852131:EQR852131 FAL852131:FAN852131 FKH852131:FKJ852131 FUD852131:FUF852131 GDZ852131:GEB852131 GNV852131:GNX852131 GXR852131:GXT852131 HHN852131:HHP852131 HRJ852131:HRL852131 IBF852131:IBH852131 ILB852131:ILD852131 IUX852131:IUZ852131 JET852131:JEV852131 JOP852131:JOR852131 JYL852131:JYN852131 KIH852131:KIJ852131 KSD852131:KSF852131 LBZ852131:LCB852131 LLV852131:LLX852131 LVR852131:LVT852131 MFN852131:MFP852131 MPJ852131:MPL852131 MZF852131:MZH852131 NJB852131:NJD852131 NSX852131:NSZ852131 OCT852131:OCV852131 OMP852131:OMR852131 OWL852131:OWN852131 PGH852131:PGJ852131 PQD852131:PQF852131 PZZ852131:QAB852131 QJV852131:QJX852131 QTR852131:QTT852131 RDN852131:RDP852131 RNJ852131:RNL852131 RXF852131:RXH852131 SHB852131:SHD852131 SQX852131:SQZ852131 TAT852131:TAV852131 TKP852131:TKR852131 TUL852131:TUN852131 UEH852131:UEJ852131 UOD852131:UOF852131 UXZ852131:UYB852131 VHV852131:VHX852131 VRR852131:VRT852131 WBN852131:WBP852131 WLJ852131:WLL852131 WVF852131:WVH852131 IT917667:IV917667 SP917667:SR917667 ACL917667:ACN917667 AMH917667:AMJ917667 AWD917667:AWF917667 BFZ917667:BGB917667 BPV917667:BPX917667 BZR917667:BZT917667 CJN917667:CJP917667 CTJ917667:CTL917667 DDF917667:DDH917667 DNB917667:DND917667 DWX917667:DWZ917667 EGT917667:EGV917667 EQP917667:EQR917667 FAL917667:FAN917667 FKH917667:FKJ917667 FUD917667:FUF917667 GDZ917667:GEB917667 GNV917667:GNX917667 GXR917667:GXT917667 HHN917667:HHP917667 HRJ917667:HRL917667 IBF917667:IBH917667 ILB917667:ILD917667 IUX917667:IUZ917667 JET917667:JEV917667 JOP917667:JOR917667 JYL917667:JYN917667 KIH917667:KIJ917667 KSD917667:KSF917667 LBZ917667:LCB917667 LLV917667:LLX917667 LVR917667:LVT917667 MFN917667:MFP917667 MPJ917667:MPL917667 MZF917667:MZH917667 NJB917667:NJD917667 NSX917667:NSZ917667 OCT917667:OCV917667 OMP917667:OMR917667 OWL917667:OWN917667 PGH917667:PGJ917667 PQD917667:PQF917667 PZZ917667:QAB917667 QJV917667:QJX917667 QTR917667:QTT917667 RDN917667:RDP917667 RNJ917667:RNL917667 RXF917667:RXH917667 SHB917667:SHD917667 SQX917667:SQZ917667 TAT917667:TAV917667 TKP917667:TKR917667 TUL917667:TUN917667 UEH917667:UEJ917667 UOD917667:UOF917667 UXZ917667:UYB917667 VHV917667:VHX917667 VRR917667:VRT917667 WBN917667:WBP917667 WLJ917667:WLL917667 WVF917667:WVH917667 IT983203:IV983203 SP983203:SR983203 ACL983203:ACN983203 AMH983203:AMJ983203 AWD983203:AWF983203 BFZ983203:BGB983203 BPV983203:BPX983203 BZR983203:BZT983203 CJN983203:CJP983203 CTJ983203:CTL983203 DDF983203:DDH983203 DNB983203:DND983203 DWX983203:DWZ983203 EGT983203:EGV983203 EQP983203:EQR983203 FAL983203:FAN983203 FKH983203:FKJ983203 FUD983203:FUF983203 GDZ983203:GEB983203 GNV983203:GNX983203 GXR983203:GXT983203 HHN983203:HHP983203 HRJ983203:HRL983203 IBF983203:IBH983203 ILB983203:ILD983203 IUX983203:IUZ983203 JET983203:JEV983203 JOP983203:JOR983203 JYL983203:JYN983203 KIH983203:KIJ983203 KSD983203:KSF983203 LBZ983203:LCB983203 LLV983203:LLX983203 LVR983203:LVT983203 MFN983203:MFP983203 MPJ983203:MPL983203 MZF983203:MZH983203 NJB983203:NJD983203 NSX983203:NSZ983203 OCT983203:OCV983203 OMP983203:OMR983203 OWL983203:OWN983203 PGH983203:PGJ983203 PQD983203:PQF983203 PZZ983203:QAB983203 QJV983203:QJX983203 QTR983203:QTT983203 RDN983203:RDP983203 RNJ983203:RNL983203 RXF983203:RXH983203 SHB983203:SHD983203 SQX983203:SQZ983203 TAT983203:TAV983203 TKP983203:TKR983203 TUL983203:TUN983203 UEH983203:UEJ983203 UOD983203:UOF983203 UXZ983203:UYB983203 VHV983203:VHX983203 VRR983203:VRT983203 WBN983203:WBP983203 WLJ983203:WLL983203 WVF983203:WVH983203 IT188:IV188 SP188:SR188 ACL188:ACN188 AMH188:AMJ188 AWD188:AWF188 BFZ188:BGB188 BPV188:BPX188 BZR188:BZT188 CJN188:CJP188 CTJ188:CTL188 DDF188:DDH188 DNB188:DND188 DWX188:DWZ188 EGT188:EGV188 EQP188:EQR188 FAL188:FAN188 FKH188:FKJ188 FUD188:FUF188 GDZ188:GEB188 GNV188:GNX188 GXR188:GXT188 HHN188:HHP188 HRJ188:HRL188 IBF188:IBH188 ILB188:ILD188 IUX188:IUZ188 JET188:JEV188 JOP188:JOR188 JYL188:JYN188 KIH188:KIJ188 KSD188:KSF188 LBZ188:LCB188 LLV188:LLX188 LVR188:LVT188 MFN188:MFP188 MPJ188:MPL188 MZF188:MZH188 NJB188:NJD188 NSX188:NSZ188 OCT188:OCV188 OMP188:OMR188 OWL188:OWN188 PGH188:PGJ188 PQD188:PQF188 PZZ188:QAB188 QJV188:QJX188 QTR188:QTT188 RDN188:RDP188 RNJ188:RNL188 RXF188:RXH188 SHB188:SHD188 SQX188:SQZ188 TAT188:TAV188 TKP188:TKR188 TUL188:TUN188 UEH188:UEJ188 UOD188:UOF188 UXZ188:UYB188 VHV188:VHX188 VRR188:VRT188 WBN188:WBP188 WLJ188:WLL188 WVF188:WVH188 IT65702:IV65702 SP65702:SR65702 ACL65702:ACN65702 AMH65702:AMJ65702 AWD65702:AWF65702 BFZ65702:BGB65702 BPV65702:BPX65702 BZR65702:BZT65702 CJN65702:CJP65702 CTJ65702:CTL65702 DDF65702:DDH65702 DNB65702:DND65702 DWX65702:DWZ65702 EGT65702:EGV65702 EQP65702:EQR65702 FAL65702:FAN65702 FKH65702:FKJ65702 FUD65702:FUF65702 GDZ65702:GEB65702 GNV65702:GNX65702 GXR65702:GXT65702 HHN65702:HHP65702 HRJ65702:HRL65702 IBF65702:IBH65702 ILB65702:ILD65702 IUX65702:IUZ65702 JET65702:JEV65702 JOP65702:JOR65702 JYL65702:JYN65702 KIH65702:KIJ65702 KSD65702:KSF65702 LBZ65702:LCB65702 LLV65702:LLX65702 LVR65702:LVT65702 MFN65702:MFP65702 MPJ65702:MPL65702 MZF65702:MZH65702 NJB65702:NJD65702 NSX65702:NSZ65702 OCT65702:OCV65702 OMP65702:OMR65702 OWL65702:OWN65702 PGH65702:PGJ65702 PQD65702:PQF65702 PZZ65702:QAB65702 QJV65702:QJX65702 QTR65702:QTT65702 RDN65702:RDP65702 RNJ65702:RNL65702 RXF65702:RXH65702 SHB65702:SHD65702 SQX65702:SQZ65702 TAT65702:TAV65702 TKP65702:TKR65702 TUL65702:TUN65702 UEH65702:UEJ65702 UOD65702:UOF65702 UXZ65702:UYB65702 VHV65702:VHX65702 VRR65702:VRT65702 WBN65702:WBP65702 WLJ65702:WLL65702 WVF65702:WVH65702 IT131238:IV131238 SP131238:SR131238 ACL131238:ACN131238 AMH131238:AMJ131238 AWD131238:AWF131238 BFZ131238:BGB131238 BPV131238:BPX131238 BZR131238:BZT131238 CJN131238:CJP131238 CTJ131238:CTL131238 DDF131238:DDH131238 DNB131238:DND131238 DWX131238:DWZ131238 EGT131238:EGV131238 EQP131238:EQR131238 FAL131238:FAN131238 FKH131238:FKJ131238 FUD131238:FUF131238 GDZ131238:GEB131238 GNV131238:GNX131238 GXR131238:GXT131238 HHN131238:HHP131238 HRJ131238:HRL131238 IBF131238:IBH131238 ILB131238:ILD131238 IUX131238:IUZ131238 JET131238:JEV131238 JOP131238:JOR131238 JYL131238:JYN131238 KIH131238:KIJ131238 KSD131238:KSF131238 LBZ131238:LCB131238 LLV131238:LLX131238 LVR131238:LVT131238 MFN131238:MFP131238 MPJ131238:MPL131238 MZF131238:MZH131238 NJB131238:NJD131238 NSX131238:NSZ131238 OCT131238:OCV131238 OMP131238:OMR131238 OWL131238:OWN131238 PGH131238:PGJ131238 PQD131238:PQF131238 PZZ131238:QAB131238 QJV131238:QJX131238 QTR131238:QTT131238 RDN131238:RDP131238 RNJ131238:RNL131238 RXF131238:RXH131238 SHB131238:SHD131238 SQX131238:SQZ131238 TAT131238:TAV131238 TKP131238:TKR131238 TUL131238:TUN131238 UEH131238:UEJ131238 UOD131238:UOF131238 UXZ131238:UYB131238 VHV131238:VHX131238 VRR131238:VRT131238 WBN131238:WBP131238 WLJ131238:WLL131238 WVF131238:WVH131238 IT196774:IV196774 SP196774:SR196774 ACL196774:ACN196774 AMH196774:AMJ196774 AWD196774:AWF196774 BFZ196774:BGB196774 BPV196774:BPX196774 BZR196774:BZT196774 CJN196774:CJP196774 CTJ196774:CTL196774 DDF196774:DDH196774 DNB196774:DND196774 DWX196774:DWZ196774 EGT196774:EGV196774 EQP196774:EQR196774 FAL196774:FAN196774 FKH196774:FKJ196774 FUD196774:FUF196774 GDZ196774:GEB196774 GNV196774:GNX196774 GXR196774:GXT196774 HHN196774:HHP196774 HRJ196774:HRL196774 IBF196774:IBH196774 ILB196774:ILD196774 IUX196774:IUZ196774 JET196774:JEV196774 JOP196774:JOR196774 JYL196774:JYN196774 KIH196774:KIJ196774 KSD196774:KSF196774 LBZ196774:LCB196774 LLV196774:LLX196774 LVR196774:LVT196774 MFN196774:MFP196774 MPJ196774:MPL196774 MZF196774:MZH196774 NJB196774:NJD196774 NSX196774:NSZ196774 OCT196774:OCV196774 OMP196774:OMR196774 OWL196774:OWN196774 PGH196774:PGJ196774 PQD196774:PQF196774 PZZ196774:QAB196774 QJV196774:QJX196774 QTR196774:QTT196774 RDN196774:RDP196774 RNJ196774:RNL196774 RXF196774:RXH196774 SHB196774:SHD196774 SQX196774:SQZ196774 TAT196774:TAV196774 TKP196774:TKR196774 TUL196774:TUN196774 UEH196774:UEJ196774 UOD196774:UOF196774 UXZ196774:UYB196774 VHV196774:VHX196774 VRR196774:VRT196774 WBN196774:WBP196774 WLJ196774:WLL196774 WVF196774:WVH196774 IT262310:IV262310 SP262310:SR262310 ACL262310:ACN262310 AMH262310:AMJ262310 AWD262310:AWF262310 BFZ262310:BGB262310 BPV262310:BPX262310 BZR262310:BZT262310 CJN262310:CJP262310 CTJ262310:CTL262310 DDF262310:DDH262310 DNB262310:DND262310 DWX262310:DWZ262310 EGT262310:EGV262310 EQP262310:EQR262310 FAL262310:FAN262310 FKH262310:FKJ262310 FUD262310:FUF262310 GDZ262310:GEB262310 GNV262310:GNX262310 GXR262310:GXT262310 HHN262310:HHP262310 HRJ262310:HRL262310 IBF262310:IBH262310 ILB262310:ILD262310 IUX262310:IUZ262310 JET262310:JEV262310 JOP262310:JOR262310 JYL262310:JYN262310 KIH262310:KIJ262310 KSD262310:KSF262310 LBZ262310:LCB262310 LLV262310:LLX262310 LVR262310:LVT262310 MFN262310:MFP262310 MPJ262310:MPL262310 MZF262310:MZH262310 NJB262310:NJD262310 NSX262310:NSZ262310 OCT262310:OCV262310 OMP262310:OMR262310 OWL262310:OWN262310 PGH262310:PGJ262310 PQD262310:PQF262310 PZZ262310:QAB262310 QJV262310:QJX262310 QTR262310:QTT262310 RDN262310:RDP262310 RNJ262310:RNL262310 RXF262310:RXH262310 SHB262310:SHD262310 SQX262310:SQZ262310 TAT262310:TAV262310 TKP262310:TKR262310 TUL262310:TUN262310 UEH262310:UEJ262310 UOD262310:UOF262310 UXZ262310:UYB262310 VHV262310:VHX262310 VRR262310:VRT262310 WBN262310:WBP262310 WLJ262310:WLL262310 WVF262310:WVH262310 IT327846:IV327846 SP327846:SR327846 ACL327846:ACN327846 AMH327846:AMJ327846 AWD327846:AWF327846 BFZ327846:BGB327846 BPV327846:BPX327846 BZR327846:BZT327846 CJN327846:CJP327846 CTJ327846:CTL327846 DDF327846:DDH327846 DNB327846:DND327846 DWX327846:DWZ327846 EGT327846:EGV327846 EQP327846:EQR327846 FAL327846:FAN327846 FKH327846:FKJ327846 FUD327846:FUF327846 GDZ327846:GEB327846 GNV327846:GNX327846 GXR327846:GXT327846 HHN327846:HHP327846 HRJ327846:HRL327846 IBF327846:IBH327846 ILB327846:ILD327846 IUX327846:IUZ327846 JET327846:JEV327846 JOP327846:JOR327846 JYL327846:JYN327846 KIH327846:KIJ327846 KSD327846:KSF327846 LBZ327846:LCB327846 LLV327846:LLX327846 LVR327846:LVT327846 MFN327846:MFP327846 MPJ327846:MPL327846 MZF327846:MZH327846 NJB327846:NJD327846 NSX327846:NSZ327846 OCT327846:OCV327846 OMP327846:OMR327846 OWL327846:OWN327846 PGH327846:PGJ327846 PQD327846:PQF327846 PZZ327846:QAB327846 QJV327846:QJX327846 QTR327846:QTT327846 RDN327846:RDP327846 RNJ327846:RNL327846 RXF327846:RXH327846 SHB327846:SHD327846 SQX327846:SQZ327846 TAT327846:TAV327846 TKP327846:TKR327846 TUL327846:TUN327846 UEH327846:UEJ327846 UOD327846:UOF327846 UXZ327846:UYB327846 VHV327846:VHX327846 VRR327846:VRT327846 WBN327846:WBP327846 WLJ327846:WLL327846 WVF327846:WVH327846 IT393382:IV393382 SP393382:SR393382 ACL393382:ACN393382 AMH393382:AMJ393382 AWD393382:AWF393382 BFZ393382:BGB393382 BPV393382:BPX393382 BZR393382:BZT393382 CJN393382:CJP393382 CTJ393382:CTL393382 DDF393382:DDH393382 DNB393382:DND393382 DWX393382:DWZ393382 EGT393382:EGV393382 EQP393382:EQR393382 FAL393382:FAN393382 FKH393382:FKJ393382 FUD393382:FUF393382 GDZ393382:GEB393382 GNV393382:GNX393382 GXR393382:GXT393382 HHN393382:HHP393382 HRJ393382:HRL393382 IBF393382:IBH393382 ILB393382:ILD393382 IUX393382:IUZ393382 JET393382:JEV393382 JOP393382:JOR393382 JYL393382:JYN393382 KIH393382:KIJ393382 KSD393382:KSF393382 LBZ393382:LCB393382 LLV393382:LLX393382 LVR393382:LVT393382 MFN393382:MFP393382 MPJ393382:MPL393382 MZF393382:MZH393382 NJB393382:NJD393382 NSX393382:NSZ393382 OCT393382:OCV393382 OMP393382:OMR393382 OWL393382:OWN393382 PGH393382:PGJ393382 PQD393382:PQF393382 PZZ393382:QAB393382 QJV393382:QJX393382 QTR393382:QTT393382 RDN393382:RDP393382 RNJ393382:RNL393382 RXF393382:RXH393382 SHB393382:SHD393382 SQX393382:SQZ393382 TAT393382:TAV393382 TKP393382:TKR393382 TUL393382:TUN393382 UEH393382:UEJ393382 UOD393382:UOF393382 UXZ393382:UYB393382 VHV393382:VHX393382 VRR393382:VRT393382 WBN393382:WBP393382 WLJ393382:WLL393382 WVF393382:WVH393382 IT458918:IV458918 SP458918:SR458918 ACL458918:ACN458918 AMH458918:AMJ458918 AWD458918:AWF458918 BFZ458918:BGB458918 BPV458918:BPX458918 BZR458918:BZT458918 CJN458918:CJP458918 CTJ458918:CTL458918 DDF458918:DDH458918 DNB458918:DND458918 DWX458918:DWZ458918 EGT458918:EGV458918 EQP458918:EQR458918 FAL458918:FAN458918 FKH458918:FKJ458918 FUD458918:FUF458918 GDZ458918:GEB458918 GNV458918:GNX458918 GXR458918:GXT458918 HHN458918:HHP458918 HRJ458918:HRL458918 IBF458918:IBH458918 ILB458918:ILD458918 IUX458918:IUZ458918 JET458918:JEV458918 JOP458918:JOR458918 JYL458918:JYN458918 KIH458918:KIJ458918 KSD458918:KSF458918 LBZ458918:LCB458918 LLV458918:LLX458918 LVR458918:LVT458918 MFN458918:MFP458918 MPJ458918:MPL458918 MZF458918:MZH458918 NJB458918:NJD458918 NSX458918:NSZ458918 OCT458918:OCV458918 OMP458918:OMR458918 OWL458918:OWN458918 PGH458918:PGJ458918 PQD458918:PQF458918 PZZ458918:QAB458918 QJV458918:QJX458918 QTR458918:QTT458918 RDN458918:RDP458918 RNJ458918:RNL458918 RXF458918:RXH458918 SHB458918:SHD458918 SQX458918:SQZ458918 TAT458918:TAV458918 TKP458918:TKR458918 TUL458918:TUN458918 UEH458918:UEJ458918 UOD458918:UOF458918 UXZ458918:UYB458918 VHV458918:VHX458918 VRR458918:VRT458918 WBN458918:WBP458918 WLJ458918:WLL458918 WVF458918:WVH458918 IT524454:IV524454 SP524454:SR524454 ACL524454:ACN524454 AMH524454:AMJ524454 AWD524454:AWF524454 BFZ524454:BGB524454 BPV524454:BPX524454 BZR524454:BZT524454 CJN524454:CJP524454 CTJ524454:CTL524454 DDF524454:DDH524454 DNB524454:DND524454 DWX524454:DWZ524454 EGT524454:EGV524454 EQP524454:EQR524454 FAL524454:FAN524454 FKH524454:FKJ524454 FUD524454:FUF524454 GDZ524454:GEB524454 GNV524454:GNX524454 GXR524454:GXT524454 HHN524454:HHP524454 HRJ524454:HRL524454 IBF524454:IBH524454 ILB524454:ILD524454 IUX524454:IUZ524454 JET524454:JEV524454 JOP524454:JOR524454 JYL524454:JYN524454 KIH524454:KIJ524454 KSD524454:KSF524454 LBZ524454:LCB524454 LLV524454:LLX524454 LVR524454:LVT524454 MFN524454:MFP524454 MPJ524454:MPL524454 MZF524454:MZH524454 NJB524454:NJD524454 NSX524454:NSZ524454 OCT524454:OCV524454 OMP524454:OMR524454 OWL524454:OWN524454 PGH524454:PGJ524454 PQD524454:PQF524454 PZZ524454:QAB524454 QJV524454:QJX524454 QTR524454:QTT524454 RDN524454:RDP524454 RNJ524454:RNL524454 RXF524454:RXH524454 SHB524454:SHD524454 SQX524454:SQZ524454 TAT524454:TAV524454 TKP524454:TKR524454 TUL524454:TUN524454 UEH524454:UEJ524454 UOD524454:UOF524454 UXZ524454:UYB524454 VHV524454:VHX524454 VRR524454:VRT524454 WBN524454:WBP524454 WLJ524454:WLL524454 WVF524454:WVH524454 IT589990:IV589990 SP589990:SR589990 ACL589990:ACN589990 AMH589990:AMJ589990 AWD589990:AWF589990 BFZ589990:BGB589990 BPV589990:BPX589990 BZR589990:BZT589990 CJN589990:CJP589990 CTJ589990:CTL589990 DDF589990:DDH589990 DNB589990:DND589990 DWX589990:DWZ589990 EGT589990:EGV589990 EQP589990:EQR589990 FAL589990:FAN589990 FKH589990:FKJ589990 FUD589990:FUF589990 GDZ589990:GEB589990 GNV589990:GNX589990 GXR589990:GXT589990 HHN589990:HHP589990 HRJ589990:HRL589990 IBF589990:IBH589990 ILB589990:ILD589990 IUX589990:IUZ589990 JET589990:JEV589990 JOP589990:JOR589990 JYL589990:JYN589990 KIH589990:KIJ589990 KSD589990:KSF589990 LBZ589990:LCB589990 LLV589990:LLX589990 LVR589990:LVT589990 MFN589990:MFP589990 MPJ589990:MPL589990 MZF589990:MZH589990 NJB589990:NJD589990 NSX589990:NSZ589990 OCT589990:OCV589990 OMP589990:OMR589990 OWL589990:OWN589990 PGH589990:PGJ589990 PQD589990:PQF589990 PZZ589990:QAB589990 QJV589990:QJX589990 QTR589990:QTT589990 RDN589990:RDP589990 RNJ589990:RNL589990 RXF589990:RXH589990 SHB589990:SHD589990 SQX589990:SQZ589990 TAT589990:TAV589990 TKP589990:TKR589990 TUL589990:TUN589990 UEH589990:UEJ589990 UOD589990:UOF589990 UXZ589990:UYB589990 VHV589990:VHX589990 VRR589990:VRT589990 WBN589990:WBP589990 WLJ589990:WLL589990 WVF589990:WVH589990 IT655526:IV655526 SP655526:SR655526 ACL655526:ACN655526 AMH655526:AMJ655526 AWD655526:AWF655526 BFZ655526:BGB655526 BPV655526:BPX655526 BZR655526:BZT655526 CJN655526:CJP655526 CTJ655526:CTL655526 DDF655526:DDH655526 DNB655526:DND655526 DWX655526:DWZ655526 EGT655526:EGV655526 EQP655526:EQR655526 FAL655526:FAN655526 FKH655526:FKJ655526 FUD655526:FUF655526 GDZ655526:GEB655526 GNV655526:GNX655526 GXR655526:GXT655526 HHN655526:HHP655526 HRJ655526:HRL655526 IBF655526:IBH655526 ILB655526:ILD655526 IUX655526:IUZ655526 JET655526:JEV655526 JOP655526:JOR655526 JYL655526:JYN655526 KIH655526:KIJ655526 KSD655526:KSF655526 LBZ655526:LCB655526 LLV655526:LLX655526 LVR655526:LVT655526 MFN655526:MFP655526 MPJ655526:MPL655526 MZF655526:MZH655526 NJB655526:NJD655526 NSX655526:NSZ655526 OCT655526:OCV655526 OMP655526:OMR655526 OWL655526:OWN655526 PGH655526:PGJ655526 PQD655526:PQF655526 PZZ655526:QAB655526 QJV655526:QJX655526 QTR655526:QTT655526 RDN655526:RDP655526 RNJ655526:RNL655526 RXF655526:RXH655526 SHB655526:SHD655526 SQX655526:SQZ655526 TAT655526:TAV655526 TKP655526:TKR655526 TUL655526:TUN655526 UEH655526:UEJ655526 UOD655526:UOF655526 UXZ655526:UYB655526 VHV655526:VHX655526 VRR655526:VRT655526 WBN655526:WBP655526 WLJ655526:WLL655526 WVF655526:WVH655526 IT721062:IV721062 SP721062:SR721062 ACL721062:ACN721062 AMH721062:AMJ721062 AWD721062:AWF721062 BFZ721062:BGB721062 BPV721062:BPX721062 BZR721062:BZT721062 CJN721062:CJP721062 CTJ721062:CTL721062 DDF721062:DDH721062 DNB721062:DND721062 DWX721062:DWZ721062 EGT721062:EGV721062 EQP721062:EQR721062 FAL721062:FAN721062 FKH721062:FKJ721062 FUD721062:FUF721062 GDZ721062:GEB721062 GNV721062:GNX721062 GXR721062:GXT721062 HHN721062:HHP721062 HRJ721062:HRL721062 IBF721062:IBH721062 ILB721062:ILD721062 IUX721062:IUZ721062 JET721062:JEV721062 JOP721062:JOR721062 JYL721062:JYN721062 KIH721062:KIJ721062 KSD721062:KSF721062 LBZ721062:LCB721062 LLV721062:LLX721062 LVR721062:LVT721062 MFN721062:MFP721062 MPJ721062:MPL721062 MZF721062:MZH721062 NJB721062:NJD721062 NSX721062:NSZ721062 OCT721062:OCV721062 OMP721062:OMR721062 OWL721062:OWN721062 PGH721062:PGJ721062 PQD721062:PQF721062 PZZ721062:QAB721062 QJV721062:QJX721062 QTR721062:QTT721062 RDN721062:RDP721062 RNJ721062:RNL721062 RXF721062:RXH721062 SHB721062:SHD721062 SQX721062:SQZ721062 TAT721062:TAV721062 TKP721062:TKR721062 TUL721062:TUN721062 UEH721062:UEJ721062 UOD721062:UOF721062 UXZ721062:UYB721062 VHV721062:VHX721062 VRR721062:VRT721062 WBN721062:WBP721062 WLJ721062:WLL721062 WVF721062:WVH721062 IT786598:IV786598 SP786598:SR786598 ACL786598:ACN786598 AMH786598:AMJ786598 AWD786598:AWF786598 BFZ786598:BGB786598 BPV786598:BPX786598 BZR786598:BZT786598 CJN786598:CJP786598 CTJ786598:CTL786598 DDF786598:DDH786598 DNB786598:DND786598 DWX786598:DWZ786598 EGT786598:EGV786598 EQP786598:EQR786598 FAL786598:FAN786598 FKH786598:FKJ786598 FUD786598:FUF786598 GDZ786598:GEB786598 GNV786598:GNX786598 GXR786598:GXT786598 HHN786598:HHP786598 HRJ786598:HRL786598 IBF786598:IBH786598 ILB786598:ILD786598 IUX786598:IUZ786598 JET786598:JEV786598 JOP786598:JOR786598 JYL786598:JYN786598 KIH786598:KIJ786598 KSD786598:KSF786598 LBZ786598:LCB786598 LLV786598:LLX786598 LVR786598:LVT786598 MFN786598:MFP786598 MPJ786598:MPL786598 MZF786598:MZH786598 NJB786598:NJD786598 NSX786598:NSZ786598 OCT786598:OCV786598 OMP786598:OMR786598 OWL786598:OWN786598 PGH786598:PGJ786598 PQD786598:PQF786598 PZZ786598:QAB786598 QJV786598:QJX786598 QTR786598:QTT786598 RDN786598:RDP786598 RNJ786598:RNL786598 RXF786598:RXH786598 SHB786598:SHD786598 SQX786598:SQZ786598 TAT786598:TAV786598 TKP786598:TKR786598 TUL786598:TUN786598 UEH786598:UEJ786598 UOD786598:UOF786598 UXZ786598:UYB786598 VHV786598:VHX786598 VRR786598:VRT786598 WBN786598:WBP786598 WLJ786598:WLL786598 WVF786598:WVH786598 IT852134:IV852134 SP852134:SR852134 ACL852134:ACN852134 AMH852134:AMJ852134 AWD852134:AWF852134 BFZ852134:BGB852134 BPV852134:BPX852134 BZR852134:BZT852134 CJN852134:CJP852134 CTJ852134:CTL852134 DDF852134:DDH852134 DNB852134:DND852134 DWX852134:DWZ852134 EGT852134:EGV852134 EQP852134:EQR852134 FAL852134:FAN852134 FKH852134:FKJ852134 FUD852134:FUF852134 GDZ852134:GEB852134 GNV852134:GNX852134 GXR852134:GXT852134 HHN852134:HHP852134 HRJ852134:HRL852134 IBF852134:IBH852134 ILB852134:ILD852134 IUX852134:IUZ852134 JET852134:JEV852134 JOP852134:JOR852134 JYL852134:JYN852134 KIH852134:KIJ852134 KSD852134:KSF852134 LBZ852134:LCB852134 LLV852134:LLX852134 LVR852134:LVT852134 MFN852134:MFP852134 MPJ852134:MPL852134 MZF852134:MZH852134 NJB852134:NJD852134 NSX852134:NSZ852134 OCT852134:OCV852134 OMP852134:OMR852134 OWL852134:OWN852134 PGH852134:PGJ852134 PQD852134:PQF852134 PZZ852134:QAB852134 QJV852134:QJX852134 QTR852134:QTT852134 RDN852134:RDP852134 RNJ852134:RNL852134 RXF852134:RXH852134 SHB852134:SHD852134 SQX852134:SQZ852134 TAT852134:TAV852134 TKP852134:TKR852134 TUL852134:TUN852134 UEH852134:UEJ852134 UOD852134:UOF852134 UXZ852134:UYB852134 VHV852134:VHX852134 VRR852134:VRT852134 WBN852134:WBP852134 WLJ852134:WLL852134 WVF852134:WVH852134 IT917670:IV917670 SP917670:SR917670 ACL917670:ACN917670 AMH917670:AMJ917670 AWD917670:AWF917670 BFZ917670:BGB917670 BPV917670:BPX917670 BZR917670:BZT917670 CJN917670:CJP917670 CTJ917670:CTL917670 DDF917670:DDH917670 DNB917670:DND917670 DWX917670:DWZ917670 EGT917670:EGV917670 EQP917670:EQR917670 FAL917670:FAN917670 FKH917670:FKJ917670 FUD917670:FUF917670 GDZ917670:GEB917670 GNV917670:GNX917670 GXR917670:GXT917670 HHN917670:HHP917670 HRJ917670:HRL917670 IBF917670:IBH917670 ILB917670:ILD917670 IUX917670:IUZ917670 JET917670:JEV917670 JOP917670:JOR917670 JYL917670:JYN917670 KIH917670:KIJ917670 KSD917670:KSF917670 LBZ917670:LCB917670 LLV917670:LLX917670 LVR917670:LVT917670 MFN917670:MFP917670 MPJ917670:MPL917670 MZF917670:MZH917670 NJB917670:NJD917670 NSX917670:NSZ917670 OCT917670:OCV917670 OMP917670:OMR917670 OWL917670:OWN917670 PGH917670:PGJ917670 PQD917670:PQF917670 PZZ917670:QAB917670 QJV917670:QJX917670 QTR917670:QTT917670 RDN917670:RDP917670 RNJ917670:RNL917670 RXF917670:RXH917670 SHB917670:SHD917670 SQX917670:SQZ917670 TAT917670:TAV917670 TKP917670:TKR917670 TUL917670:TUN917670 UEH917670:UEJ917670 UOD917670:UOF917670 UXZ917670:UYB917670 VHV917670:VHX917670 VRR917670:VRT917670 WBN917670:WBP917670 WLJ917670:WLL917670 WVF917670:WVH917670 IT983206:IV983206 SP983206:SR983206 ACL983206:ACN983206 AMH983206:AMJ983206 AWD983206:AWF983206 BFZ983206:BGB983206 BPV983206:BPX983206 BZR983206:BZT983206 CJN983206:CJP983206 CTJ983206:CTL983206 DDF983206:DDH983206 DNB983206:DND983206 DWX983206:DWZ983206 EGT983206:EGV983206 EQP983206:EQR983206 FAL983206:FAN983206 FKH983206:FKJ983206 FUD983206:FUF983206 GDZ983206:GEB983206 GNV983206:GNX983206 GXR983206:GXT983206 HHN983206:HHP983206 HRJ983206:HRL983206 IBF983206:IBH983206 ILB983206:ILD983206 IUX983206:IUZ983206 JET983206:JEV983206 JOP983206:JOR983206 JYL983206:JYN983206 KIH983206:KIJ983206 KSD983206:KSF983206 LBZ983206:LCB983206 LLV983206:LLX983206 LVR983206:LVT983206 MFN983206:MFP983206 MPJ983206:MPL983206 MZF983206:MZH983206 NJB983206:NJD983206 NSX983206:NSZ983206 OCT983206:OCV983206 OMP983206:OMR983206 OWL983206:OWN983206 PGH983206:PGJ983206 PQD983206:PQF983206 PZZ983206:QAB983206 QJV983206:QJX983206 QTR983206:QTT983206 RDN983206:RDP983206 RNJ983206:RNL983206 RXF983206:RXH983206 SHB983206:SHD983206 SQX983206:SQZ983206 TAT983206:TAV983206 TKP983206:TKR983206 TUL983206:TUN983206 UEH983206:UEJ983206 UOD983206:UOF983206 UXZ983206:UYB983206 VHV983206:VHX983206 VRR983206:VRT983206 WBN983206:WBP983206 WLJ983206:WLL983206 WVF983206:WVH983206 IR188 SN188 ACJ188 AMF188 AWB188 BFX188 BPT188 BZP188 CJL188 CTH188 DDD188 DMZ188 DWV188 EGR188 EQN188 FAJ188 FKF188 FUB188 GDX188 GNT188 GXP188 HHL188 HRH188 IBD188 IKZ188 IUV188 JER188 JON188 JYJ188 KIF188 KSB188 LBX188 LLT188 LVP188 MFL188 MPH188 MZD188 NIZ188 NSV188 OCR188 OMN188 OWJ188 PGF188 PQB188 PZX188 QJT188 QTP188 RDL188 RNH188 RXD188 SGZ188 SQV188 TAR188 TKN188 TUJ188 UEF188 UOB188 UXX188 VHT188 VRP188 WBL188 WLH188 WVD188 IR65702 SN65702 ACJ65702 AMF65702 AWB65702 BFX65702 BPT65702 BZP65702 CJL65702 CTH65702 DDD65702 DMZ65702 DWV65702 EGR65702 EQN65702 FAJ65702 FKF65702 FUB65702 GDX65702 GNT65702 GXP65702 HHL65702 HRH65702 IBD65702 IKZ65702 IUV65702 JER65702 JON65702 JYJ65702 KIF65702 KSB65702 LBX65702 LLT65702 LVP65702 MFL65702 MPH65702 MZD65702 NIZ65702 NSV65702 OCR65702 OMN65702 OWJ65702 PGF65702 PQB65702 PZX65702 QJT65702 QTP65702 RDL65702 RNH65702 RXD65702 SGZ65702 SQV65702 TAR65702 TKN65702 TUJ65702 UEF65702 UOB65702 UXX65702 VHT65702 VRP65702 WBL65702 WLH65702 WVD65702 IR131238 SN131238 ACJ131238 AMF131238 AWB131238 BFX131238 BPT131238 BZP131238 CJL131238 CTH131238 DDD131238 DMZ131238 DWV131238 EGR131238 EQN131238 FAJ131238 FKF131238 FUB131238 GDX131238 GNT131238 GXP131238 HHL131238 HRH131238 IBD131238 IKZ131238 IUV131238 JER131238 JON131238 JYJ131238 KIF131238 KSB131238 LBX131238 LLT131238 LVP131238 MFL131238 MPH131238 MZD131238 NIZ131238 NSV131238 OCR131238 OMN131238 OWJ131238 PGF131238 PQB131238 PZX131238 QJT131238 QTP131238 RDL131238 RNH131238 RXD131238 SGZ131238 SQV131238 TAR131238 TKN131238 TUJ131238 UEF131238 UOB131238 UXX131238 VHT131238 VRP131238 WBL131238 WLH131238 WVD131238 IR196774 SN196774 ACJ196774 AMF196774 AWB196774 BFX196774 BPT196774 BZP196774 CJL196774 CTH196774 DDD196774 DMZ196774 DWV196774 EGR196774 EQN196774 FAJ196774 FKF196774 FUB196774 GDX196774 GNT196774 GXP196774 HHL196774 HRH196774 IBD196774 IKZ196774 IUV196774 JER196774 JON196774 JYJ196774 KIF196774 KSB196774 LBX196774 LLT196774 LVP196774 MFL196774 MPH196774 MZD196774 NIZ196774 NSV196774 OCR196774 OMN196774 OWJ196774 PGF196774 PQB196774 PZX196774 QJT196774 QTP196774 RDL196774 RNH196774 RXD196774 SGZ196774 SQV196774 TAR196774 TKN196774 TUJ196774 UEF196774 UOB196774 UXX196774 VHT196774 VRP196774 WBL196774 WLH196774 WVD196774 IR262310 SN262310 ACJ262310 AMF262310 AWB262310 BFX262310 BPT262310 BZP262310 CJL262310 CTH262310 DDD262310 DMZ262310 DWV262310 EGR262310 EQN262310 FAJ262310 FKF262310 FUB262310 GDX262310 GNT262310 GXP262310 HHL262310 HRH262310 IBD262310 IKZ262310 IUV262310 JER262310 JON262310 JYJ262310 KIF262310 KSB262310 LBX262310 LLT262310 LVP262310 MFL262310 MPH262310 MZD262310 NIZ262310 NSV262310 OCR262310 OMN262310 OWJ262310 PGF262310 PQB262310 PZX262310 QJT262310 QTP262310 RDL262310 RNH262310 RXD262310 SGZ262310 SQV262310 TAR262310 TKN262310 TUJ262310 UEF262310 UOB262310 UXX262310 VHT262310 VRP262310 WBL262310 WLH262310 WVD262310 IR327846 SN327846 ACJ327846 AMF327846 AWB327846 BFX327846 BPT327846 BZP327846 CJL327846 CTH327846 DDD327846 DMZ327846 DWV327846 EGR327846 EQN327846 FAJ327846 FKF327846 FUB327846 GDX327846 GNT327846 GXP327846 HHL327846 HRH327846 IBD327846 IKZ327846 IUV327846 JER327846 JON327846 JYJ327846 KIF327846 KSB327846 LBX327846 LLT327846 LVP327846 MFL327846 MPH327846 MZD327846 NIZ327846 NSV327846 OCR327846 OMN327846 OWJ327846 PGF327846 PQB327846 PZX327846 QJT327846 QTP327846 RDL327846 RNH327846 RXD327846 SGZ327846 SQV327846 TAR327846 TKN327846 TUJ327846 UEF327846 UOB327846 UXX327846 VHT327846 VRP327846 WBL327846 WLH327846 WVD327846 IR393382 SN393382 ACJ393382 AMF393382 AWB393382 BFX393382 BPT393382 BZP393382 CJL393382 CTH393382 DDD393382 DMZ393382 DWV393382 EGR393382 EQN393382 FAJ393382 FKF393382 FUB393382 GDX393382 GNT393382 GXP393382 HHL393382 HRH393382 IBD393382 IKZ393382 IUV393382 JER393382 JON393382 JYJ393382 KIF393382 KSB393382 LBX393382 LLT393382 LVP393382 MFL393382 MPH393382 MZD393382 NIZ393382 NSV393382 OCR393382 OMN393382 OWJ393382 PGF393382 PQB393382 PZX393382 QJT393382 QTP393382 RDL393382 RNH393382 RXD393382 SGZ393382 SQV393382 TAR393382 TKN393382 TUJ393382 UEF393382 UOB393382 UXX393382 VHT393382 VRP393382 WBL393382 WLH393382 WVD393382 IR458918 SN458918 ACJ458918 AMF458918 AWB458918 BFX458918 BPT458918 BZP458918 CJL458918 CTH458918 DDD458918 DMZ458918 DWV458918 EGR458918 EQN458918 FAJ458918 FKF458918 FUB458918 GDX458918 GNT458918 GXP458918 HHL458918 HRH458918 IBD458918 IKZ458918 IUV458918 JER458918 JON458918 JYJ458918 KIF458918 KSB458918 LBX458918 LLT458918 LVP458918 MFL458918 MPH458918 MZD458918 NIZ458918 NSV458918 OCR458918 OMN458918 OWJ458918 PGF458918 PQB458918 PZX458918 QJT458918 QTP458918 RDL458918 RNH458918 RXD458918 SGZ458918 SQV458918 TAR458918 TKN458918 TUJ458918 UEF458918 UOB458918 UXX458918 VHT458918 VRP458918 WBL458918 WLH458918 WVD458918 IR524454 SN524454 ACJ524454 AMF524454 AWB524454 BFX524454 BPT524454 BZP524454 CJL524454 CTH524454 DDD524454 DMZ524454 DWV524454 EGR524454 EQN524454 FAJ524454 FKF524454 FUB524454 GDX524454 GNT524454 GXP524454 HHL524454 HRH524454 IBD524454 IKZ524454 IUV524454 JER524454 JON524454 JYJ524454 KIF524454 KSB524454 LBX524454 LLT524454 LVP524454 MFL524454 MPH524454 MZD524454 NIZ524454 NSV524454 OCR524454 OMN524454 OWJ524454 PGF524454 PQB524454 PZX524454 QJT524454 QTP524454 RDL524454 RNH524454 RXD524454 SGZ524454 SQV524454 TAR524454 TKN524454 TUJ524454 UEF524454 UOB524454 UXX524454 VHT524454 VRP524454 WBL524454 WLH524454 WVD524454 IR589990 SN589990 ACJ589990 AMF589990 AWB589990 BFX589990 BPT589990 BZP589990 CJL589990 CTH589990 DDD589990 DMZ589990 DWV589990 EGR589990 EQN589990 FAJ589990 FKF589990 FUB589990 GDX589990 GNT589990 GXP589990 HHL589990 HRH589990 IBD589990 IKZ589990 IUV589990 JER589990 JON589990 JYJ589990 KIF589990 KSB589990 LBX589990 LLT589990 LVP589990 MFL589990 MPH589990 MZD589990 NIZ589990 NSV589990 OCR589990 OMN589990 OWJ589990 PGF589990 PQB589990 PZX589990 QJT589990 QTP589990 RDL589990 RNH589990 RXD589990 SGZ589990 SQV589990 TAR589990 TKN589990 TUJ589990 UEF589990 UOB589990 UXX589990 VHT589990 VRP589990 WBL589990 WLH589990 WVD589990 IR655526 SN655526 ACJ655526 AMF655526 AWB655526 BFX655526 BPT655526 BZP655526 CJL655526 CTH655526 DDD655526 DMZ655526 DWV655526 EGR655526 EQN655526 FAJ655526 FKF655526 FUB655526 GDX655526 GNT655526 GXP655526 HHL655526 HRH655526 IBD655526 IKZ655526 IUV655526 JER655526 JON655526 JYJ655526 KIF655526 KSB655526 LBX655526 LLT655526 LVP655526 MFL655526 MPH655526 MZD655526 NIZ655526 NSV655526 OCR655526 OMN655526 OWJ655526 PGF655526 PQB655526 PZX655526 QJT655526 QTP655526 RDL655526 RNH655526 RXD655526 SGZ655526 SQV655526 TAR655526 TKN655526 TUJ655526 UEF655526 UOB655526 UXX655526 VHT655526 VRP655526 WBL655526 WLH655526 WVD655526 IR721062 SN721062 ACJ721062 AMF721062 AWB721062 BFX721062 BPT721062 BZP721062 CJL721062 CTH721062 DDD721062 DMZ721062 DWV721062 EGR721062 EQN721062 FAJ721062 FKF721062 FUB721062 GDX721062 GNT721062 GXP721062 HHL721062 HRH721062 IBD721062 IKZ721062 IUV721062 JER721062 JON721062 JYJ721062 KIF721062 KSB721062 LBX721062 LLT721062 LVP721062 MFL721062 MPH721062 MZD721062 NIZ721062 NSV721062 OCR721062 OMN721062 OWJ721062 PGF721062 PQB721062 PZX721062 QJT721062 QTP721062 RDL721062 RNH721062 RXD721062 SGZ721062 SQV721062 TAR721062 TKN721062 TUJ721062 UEF721062 UOB721062 UXX721062 VHT721062 VRP721062 WBL721062 WLH721062 WVD721062 IR786598 SN786598 ACJ786598 AMF786598 AWB786598 BFX786598 BPT786598 BZP786598 CJL786598 CTH786598 DDD786598 DMZ786598 DWV786598 EGR786598 EQN786598 FAJ786598 FKF786598 FUB786598 GDX786598 GNT786598 GXP786598 HHL786598 HRH786598 IBD786598 IKZ786598 IUV786598 JER786598 JON786598 JYJ786598 KIF786598 KSB786598 LBX786598 LLT786598 LVP786598 MFL786598 MPH786598 MZD786598 NIZ786598 NSV786598 OCR786598 OMN786598 OWJ786598 PGF786598 PQB786598 PZX786598 QJT786598 QTP786598 RDL786598 RNH786598 RXD786598 SGZ786598 SQV786598 TAR786598 TKN786598 TUJ786598 UEF786598 UOB786598 UXX786598 VHT786598 VRP786598 WBL786598 WLH786598 WVD786598 IR852134 SN852134 ACJ852134 AMF852134 AWB852134 BFX852134 BPT852134 BZP852134 CJL852134 CTH852134 DDD852134 DMZ852134 DWV852134 EGR852134 EQN852134 FAJ852134 FKF852134 FUB852134 GDX852134 GNT852134 GXP852134 HHL852134 HRH852134 IBD852134 IKZ852134 IUV852134 JER852134 JON852134 JYJ852134 KIF852134 KSB852134 LBX852134 LLT852134 LVP852134 MFL852134 MPH852134 MZD852134 NIZ852134 NSV852134 OCR852134 OMN852134 OWJ852134 PGF852134 PQB852134 PZX852134 QJT852134 QTP852134 RDL852134 RNH852134 RXD852134 SGZ852134 SQV852134 TAR852134 TKN852134 TUJ852134 UEF852134 UOB852134 UXX852134 VHT852134 VRP852134 WBL852134 WLH852134 WVD852134 IR917670 SN917670 ACJ917670 AMF917670 AWB917670 BFX917670 BPT917670 BZP917670 CJL917670 CTH917670 DDD917670 DMZ917670 DWV917670 EGR917670 EQN917670 FAJ917670 FKF917670 FUB917670 GDX917670 GNT917670 GXP917670 HHL917670 HRH917670 IBD917670 IKZ917670 IUV917670 JER917670 JON917670 JYJ917670 KIF917670 KSB917670 LBX917670 LLT917670 LVP917670 MFL917670 MPH917670 MZD917670 NIZ917670 NSV917670 OCR917670 OMN917670 OWJ917670 PGF917670 PQB917670 PZX917670 QJT917670 QTP917670 RDL917670 RNH917670 RXD917670 SGZ917670 SQV917670 TAR917670 TKN917670 TUJ917670 UEF917670 UOB917670 UXX917670 VHT917670 VRP917670 WBL917670 WLH917670 WVD917670 IR983206 SN983206 ACJ983206 AMF983206 AWB983206 BFX983206 BPT983206 BZP983206 CJL983206 CTH983206 DDD983206 DMZ983206 DWV983206 EGR983206 EQN983206 FAJ983206 FKF983206 FUB983206 GDX983206 GNT983206 GXP983206 HHL983206 HRH983206 IBD983206 IKZ983206 IUV983206 JER983206 JON983206 JYJ983206 KIF983206 KSB983206 LBX983206 LLT983206 LVP983206 MFL983206 MPH983206 MZD983206 NIZ983206 NSV983206 OCR983206 OMN983206 OWJ983206 PGF983206 PQB983206 PZX983206 QJT983206 QTP983206 RDL983206 RNH983206 RXD983206 SGZ983206 SQV983206 TAR983206 TKN983206 TUJ983206 UEF983206 UOB983206 UXX983206 VHT983206 VRP983206 WBL983206 WLH983206 WVD983206 IR186:IV187 SN186:SR187 ACJ186:ACN187 AMF186:AMJ187 AWB186:AWF187 BFX186:BGB187 BPT186:BPX187 BZP186:BZT187 CJL186:CJP187 CTH186:CTL187 DDD186:DDH187 DMZ186:DND187 DWV186:DWZ187 EGR186:EGV187 EQN186:EQR187 FAJ186:FAN187 FKF186:FKJ187 FUB186:FUF187 GDX186:GEB187 GNT186:GNX187 GXP186:GXT187 HHL186:HHP187 HRH186:HRL187 IBD186:IBH187 IKZ186:ILD187 IUV186:IUZ187 JER186:JEV187 JON186:JOR187 JYJ186:JYN187 KIF186:KIJ187 KSB186:KSF187 LBX186:LCB187 LLT186:LLX187 LVP186:LVT187 MFL186:MFP187 MPH186:MPL187 MZD186:MZH187 NIZ186:NJD187 NSV186:NSZ187 OCR186:OCV187 OMN186:OMR187 OWJ186:OWN187 PGF186:PGJ187 PQB186:PQF187 PZX186:QAB187 QJT186:QJX187 QTP186:QTT187 RDL186:RDP187 RNH186:RNL187 RXD186:RXH187 SGZ186:SHD187 SQV186:SQZ187 TAR186:TAV187 TKN186:TKR187 TUJ186:TUN187 UEF186:UEJ187 UOB186:UOF187 UXX186:UYB187 VHT186:VHX187 VRP186:VRT187 WBL186:WBP187 WLH186:WLL187 WVD186:WVH187 IR65700:IV65701 SN65700:SR65701 ACJ65700:ACN65701 AMF65700:AMJ65701 AWB65700:AWF65701 BFX65700:BGB65701 BPT65700:BPX65701 BZP65700:BZT65701 CJL65700:CJP65701 CTH65700:CTL65701 DDD65700:DDH65701 DMZ65700:DND65701 DWV65700:DWZ65701 EGR65700:EGV65701 EQN65700:EQR65701 FAJ65700:FAN65701 FKF65700:FKJ65701 FUB65700:FUF65701 GDX65700:GEB65701 GNT65700:GNX65701 GXP65700:GXT65701 HHL65700:HHP65701 HRH65700:HRL65701 IBD65700:IBH65701 IKZ65700:ILD65701 IUV65700:IUZ65701 JER65700:JEV65701 JON65700:JOR65701 JYJ65700:JYN65701 KIF65700:KIJ65701 KSB65700:KSF65701 LBX65700:LCB65701 LLT65700:LLX65701 LVP65700:LVT65701 MFL65700:MFP65701 MPH65700:MPL65701 MZD65700:MZH65701 NIZ65700:NJD65701 NSV65700:NSZ65701 OCR65700:OCV65701 OMN65700:OMR65701 OWJ65700:OWN65701 PGF65700:PGJ65701 PQB65700:PQF65701 PZX65700:QAB65701 QJT65700:QJX65701 QTP65700:QTT65701 RDL65700:RDP65701 RNH65700:RNL65701 RXD65700:RXH65701 SGZ65700:SHD65701 SQV65700:SQZ65701 TAR65700:TAV65701 TKN65700:TKR65701 TUJ65700:TUN65701 UEF65700:UEJ65701 UOB65700:UOF65701 UXX65700:UYB65701 VHT65700:VHX65701 VRP65700:VRT65701 WBL65700:WBP65701 WLH65700:WLL65701 WVD65700:WVH65701 IR131236:IV131237 SN131236:SR131237 ACJ131236:ACN131237 AMF131236:AMJ131237 AWB131236:AWF131237 BFX131236:BGB131237 BPT131236:BPX131237 BZP131236:BZT131237 CJL131236:CJP131237 CTH131236:CTL131237 DDD131236:DDH131237 DMZ131236:DND131237 DWV131236:DWZ131237 EGR131236:EGV131237 EQN131236:EQR131237 FAJ131236:FAN131237 FKF131236:FKJ131237 FUB131236:FUF131237 GDX131236:GEB131237 GNT131236:GNX131237 GXP131236:GXT131237 HHL131236:HHP131237 HRH131236:HRL131237 IBD131236:IBH131237 IKZ131236:ILD131237 IUV131236:IUZ131237 JER131236:JEV131237 JON131236:JOR131237 JYJ131236:JYN131237 KIF131236:KIJ131237 KSB131236:KSF131237 LBX131236:LCB131237 LLT131236:LLX131237 LVP131236:LVT131237 MFL131236:MFP131237 MPH131236:MPL131237 MZD131236:MZH131237 NIZ131236:NJD131237 NSV131236:NSZ131237 OCR131236:OCV131237 OMN131236:OMR131237 OWJ131236:OWN131237 PGF131236:PGJ131237 PQB131236:PQF131237 PZX131236:QAB131237 QJT131236:QJX131237 QTP131236:QTT131237 RDL131236:RDP131237 RNH131236:RNL131237 RXD131236:RXH131237 SGZ131236:SHD131237 SQV131236:SQZ131237 TAR131236:TAV131237 TKN131236:TKR131237 TUJ131236:TUN131237 UEF131236:UEJ131237 UOB131236:UOF131237 UXX131236:UYB131237 VHT131236:VHX131237 VRP131236:VRT131237 WBL131236:WBP131237 WLH131236:WLL131237 WVD131236:WVH131237 IR196772:IV196773 SN196772:SR196773 ACJ196772:ACN196773 AMF196772:AMJ196773 AWB196772:AWF196773 BFX196772:BGB196773 BPT196772:BPX196773 BZP196772:BZT196773 CJL196772:CJP196773 CTH196772:CTL196773 DDD196772:DDH196773 DMZ196772:DND196773 DWV196772:DWZ196773 EGR196772:EGV196773 EQN196772:EQR196773 FAJ196772:FAN196773 FKF196772:FKJ196773 FUB196772:FUF196773 GDX196772:GEB196773 GNT196772:GNX196773 GXP196772:GXT196773 HHL196772:HHP196773 HRH196772:HRL196773 IBD196772:IBH196773 IKZ196772:ILD196773 IUV196772:IUZ196773 JER196772:JEV196773 JON196772:JOR196773 JYJ196772:JYN196773 KIF196772:KIJ196773 KSB196772:KSF196773 LBX196772:LCB196773 LLT196772:LLX196773 LVP196772:LVT196773 MFL196772:MFP196773 MPH196772:MPL196773 MZD196772:MZH196773 NIZ196772:NJD196773 NSV196772:NSZ196773 OCR196772:OCV196773 OMN196772:OMR196773 OWJ196772:OWN196773 PGF196772:PGJ196773 PQB196772:PQF196773 PZX196772:QAB196773 QJT196772:QJX196773 QTP196772:QTT196773 RDL196772:RDP196773 RNH196772:RNL196773 RXD196772:RXH196773 SGZ196772:SHD196773 SQV196772:SQZ196773 TAR196772:TAV196773 TKN196772:TKR196773 TUJ196772:TUN196773 UEF196772:UEJ196773 UOB196772:UOF196773 UXX196772:UYB196773 VHT196772:VHX196773 VRP196772:VRT196773 WBL196772:WBP196773 WLH196772:WLL196773 WVD196772:WVH196773 IR262308:IV262309 SN262308:SR262309 ACJ262308:ACN262309 AMF262308:AMJ262309 AWB262308:AWF262309 BFX262308:BGB262309 BPT262308:BPX262309 BZP262308:BZT262309 CJL262308:CJP262309 CTH262308:CTL262309 DDD262308:DDH262309 DMZ262308:DND262309 DWV262308:DWZ262309 EGR262308:EGV262309 EQN262308:EQR262309 FAJ262308:FAN262309 FKF262308:FKJ262309 FUB262308:FUF262309 GDX262308:GEB262309 GNT262308:GNX262309 GXP262308:GXT262309 HHL262308:HHP262309 HRH262308:HRL262309 IBD262308:IBH262309 IKZ262308:ILD262309 IUV262308:IUZ262309 JER262308:JEV262309 JON262308:JOR262309 JYJ262308:JYN262309 KIF262308:KIJ262309 KSB262308:KSF262309 LBX262308:LCB262309 LLT262308:LLX262309 LVP262308:LVT262309 MFL262308:MFP262309 MPH262308:MPL262309 MZD262308:MZH262309 NIZ262308:NJD262309 NSV262308:NSZ262309 OCR262308:OCV262309 OMN262308:OMR262309 OWJ262308:OWN262309 PGF262308:PGJ262309 PQB262308:PQF262309 PZX262308:QAB262309 QJT262308:QJX262309 QTP262308:QTT262309 RDL262308:RDP262309 RNH262308:RNL262309 RXD262308:RXH262309 SGZ262308:SHD262309 SQV262308:SQZ262309 TAR262308:TAV262309 TKN262308:TKR262309 TUJ262308:TUN262309 UEF262308:UEJ262309 UOB262308:UOF262309 UXX262308:UYB262309 VHT262308:VHX262309 VRP262308:VRT262309 WBL262308:WBP262309 WLH262308:WLL262309 WVD262308:WVH262309 IR327844:IV327845 SN327844:SR327845 ACJ327844:ACN327845 AMF327844:AMJ327845 AWB327844:AWF327845 BFX327844:BGB327845 BPT327844:BPX327845 BZP327844:BZT327845 CJL327844:CJP327845 CTH327844:CTL327845 DDD327844:DDH327845 DMZ327844:DND327845 DWV327844:DWZ327845 EGR327844:EGV327845 EQN327844:EQR327845 FAJ327844:FAN327845 FKF327844:FKJ327845 FUB327844:FUF327845 GDX327844:GEB327845 GNT327844:GNX327845 GXP327844:GXT327845 HHL327844:HHP327845 HRH327844:HRL327845 IBD327844:IBH327845 IKZ327844:ILD327845 IUV327844:IUZ327845 JER327844:JEV327845 JON327844:JOR327845 JYJ327844:JYN327845 KIF327844:KIJ327845 KSB327844:KSF327845 LBX327844:LCB327845 LLT327844:LLX327845 LVP327844:LVT327845 MFL327844:MFP327845 MPH327844:MPL327845 MZD327844:MZH327845 NIZ327844:NJD327845 NSV327844:NSZ327845 OCR327844:OCV327845 OMN327844:OMR327845 OWJ327844:OWN327845 PGF327844:PGJ327845 PQB327844:PQF327845 PZX327844:QAB327845 QJT327844:QJX327845 QTP327844:QTT327845 RDL327844:RDP327845 RNH327844:RNL327845 RXD327844:RXH327845 SGZ327844:SHD327845 SQV327844:SQZ327845 TAR327844:TAV327845 TKN327844:TKR327845 TUJ327844:TUN327845 UEF327844:UEJ327845 UOB327844:UOF327845 UXX327844:UYB327845 VHT327844:VHX327845 VRP327844:VRT327845 WBL327844:WBP327845 WLH327844:WLL327845 WVD327844:WVH327845 IR393380:IV393381 SN393380:SR393381 ACJ393380:ACN393381 AMF393380:AMJ393381 AWB393380:AWF393381 BFX393380:BGB393381 BPT393380:BPX393381 BZP393380:BZT393381 CJL393380:CJP393381 CTH393380:CTL393381 DDD393380:DDH393381 DMZ393380:DND393381 DWV393380:DWZ393381 EGR393380:EGV393381 EQN393380:EQR393381 FAJ393380:FAN393381 FKF393380:FKJ393381 FUB393380:FUF393381 GDX393380:GEB393381 GNT393380:GNX393381 GXP393380:GXT393381 HHL393380:HHP393381 HRH393380:HRL393381 IBD393380:IBH393381 IKZ393380:ILD393381 IUV393380:IUZ393381 JER393380:JEV393381 JON393380:JOR393381 JYJ393380:JYN393381 KIF393380:KIJ393381 KSB393380:KSF393381 LBX393380:LCB393381 LLT393380:LLX393381 LVP393380:LVT393381 MFL393380:MFP393381 MPH393380:MPL393381 MZD393380:MZH393381 NIZ393380:NJD393381 NSV393380:NSZ393381 OCR393380:OCV393381 OMN393380:OMR393381 OWJ393380:OWN393381 PGF393380:PGJ393381 PQB393380:PQF393381 PZX393380:QAB393381 QJT393380:QJX393381 QTP393380:QTT393381 RDL393380:RDP393381 RNH393380:RNL393381 RXD393380:RXH393381 SGZ393380:SHD393381 SQV393380:SQZ393381 TAR393380:TAV393381 TKN393380:TKR393381 TUJ393380:TUN393381 UEF393380:UEJ393381 UOB393380:UOF393381 UXX393380:UYB393381 VHT393380:VHX393381 VRP393380:VRT393381 WBL393380:WBP393381 WLH393380:WLL393381 WVD393380:WVH393381 IR458916:IV458917 SN458916:SR458917 ACJ458916:ACN458917 AMF458916:AMJ458917 AWB458916:AWF458917 BFX458916:BGB458917 BPT458916:BPX458917 BZP458916:BZT458917 CJL458916:CJP458917 CTH458916:CTL458917 DDD458916:DDH458917 DMZ458916:DND458917 DWV458916:DWZ458917 EGR458916:EGV458917 EQN458916:EQR458917 FAJ458916:FAN458917 FKF458916:FKJ458917 FUB458916:FUF458917 GDX458916:GEB458917 GNT458916:GNX458917 GXP458916:GXT458917 HHL458916:HHP458917 HRH458916:HRL458917 IBD458916:IBH458917 IKZ458916:ILD458917 IUV458916:IUZ458917 JER458916:JEV458917 JON458916:JOR458917 JYJ458916:JYN458917 KIF458916:KIJ458917 KSB458916:KSF458917 LBX458916:LCB458917 LLT458916:LLX458917 LVP458916:LVT458917 MFL458916:MFP458917 MPH458916:MPL458917 MZD458916:MZH458917 NIZ458916:NJD458917 NSV458916:NSZ458917 OCR458916:OCV458917 OMN458916:OMR458917 OWJ458916:OWN458917 PGF458916:PGJ458917 PQB458916:PQF458917 PZX458916:QAB458917 QJT458916:QJX458917 QTP458916:QTT458917 RDL458916:RDP458917 RNH458916:RNL458917 RXD458916:RXH458917 SGZ458916:SHD458917 SQV458916:SQZ458917 TAR458916:TAV458917 TKN458916:TKR458917 TUJ458916:TUN458917 UEF458916:UEJ458917 UOB458916:UOF458917 UXX458916:UYB458917 VHT458916:VHX458917 VRP458916:VRT458917 WBL458916:WBP458917 WLH458916:WLL458917 WVD458916:WVH458917 IR524452:IV524453 SN524452:SR524453 ACJ524452:ACN524453 AMF524452:AMJ524453 AWB524452:AWF524453 BFX524452:BGB524453 BPT524452:BPX524453 BZP524452:BZT524453 CJL524452:CJP524453 CTH524452:CTL524453 DDD524452:DDH524453 DMZ524452:DND524453 DWV524452:DWZ524453 EGR524452:EGV524453 EQN524452:EQR524453 FAJ524452:FAN524453 FKF524452:FKJ524453 FUB524452:FUF524453 GDX524452:GEB524453 GNT524452:GNX524453 GXP524452:GXT524453 HHL524452:HHP524453 HRH524452:HRL524453 IBD524452:IBH524453 IKZ524452:ILD524453 IUV524452:IUZ524453 JER524452:JEV524453 JON524452:JOR524453 JYJ524452:JYN524453 KIF524452:KIJ524453 KSB524452:KSF524453 LBX524452:LCB524453 LLT524452:LLX524453 LVP524452:LVT524453 MFL524452:MFP524453 MPH524452:MPL524453 MZD524452:MZH524453 NIZ524452:NJD524453 NSV524452:NSZ524453 OCR524452:OCV524453 OMN524452:OMR524453 OWJ524452:OWN524453 PGF524452:PGJ524453 PQB524452:PQF524453 PZX524452:QAB524453 QJT524452:QJX524453 QTP524452:QTT524453 RDL524452:RDP524453 RNH524452:RNL524453 RXD524452:RXH524453 SGZ524452:SHD524453 SQV524452:SQZ524453 TAR524452:TAV524453 TKN524452:TKR524453 TUJ524452:TUN524453 UEF524452:UEJ524453 UOB524452:UOF524453 UXX524452:UYB524453 VHT524452:VHX524453 VRP524452:VRT524453 WBL524452:WBP524453 WLH524452:WLL524453 WVD524452:WVH524453 IR589988:IV589989 SN589988:SR589989 ACJ589988:ACN589989 AMF589988:AMJ589989 AWB589988:AWF589989 BFX589988:BGB589989 BPT589988:BPX589989 BZP589988:BZT589989 CJL589988:CJP589989 CTH589988:CTL589989 DDD589988:DDH589989 DMZ589988:DND589989 DWV589988:DWZ589989 EGR589988:EGV589989 EQN589988:EQR589989 FAJ589988:FAN589989 FKF589988:FKJ589989 FUB589988:FUF589989 GDX589988:GEB589989 GNT589988:GNX589989 GXP589988:GXT589989 HHL589988:HHP589989 HRH589988:HRL589989 IBD589988:IBH589989 IKZ589988:ILD589989 IUV589988:IUZ589989 JER589988:JEV589989 JON589988:JOR589989 JYJ589988:JYN589989 KIF589988:KIJ589989 KSB589988:KSF589989 LBX589988:LCB589989 LLT589988:LLX589989 LVP589988:LVT589989 MFL589988:MFP589989 MPH589988:MPL589989 MZD589988:MZH589989 NIZ589988:NJD589989 NSV589988:NSZ589989 OCR589988:OCV589989 OMN589988:OMR589989 OWJ589988:OWN589989 PGF589988:PGJ589989 PQB589988:PQF589989 PZX589988:QAB589989 QJT589988:QJX589989 QTP589988:QTT589989 RDL589988:RDP589989 RNH589988:RNL589989 RXD589988:RXH589989 SGZ589988:SHD589989 SQV589988:SQZ589989 TAR589988:TAV589989 TKN589988:TKR589989 TUJ589988:TUN589989 UEF589988:UEJ589989 UOB589988:UOF589989 UXX589988:UYB589989 VHT589988:VHX589989 VRP589988:VRT589989 WBL589988:WBP589989 WLH589988:WLL589989 WVD589988:WVH589989 IR655524:IV655525 SN655524:SR655525 ACJ655524:ACN655525 AMF655524:AMJ655525 AWB655524:AWF655525 BFX655524:BGB655525 BPT655524:BPX655525 BZP655524:BZT655525 CJL655524:CJP655525 CTH655524:CTL655525 DDD655524:DDH655525 DMZ655524:DND655525 DWV655524:DWZ655525 EGR655524:EGV655525 EQN655524:EQR655525 FAJ655524:FAN655525 FKF655524:FKJ655525 FUB655524:FUF655525 GDX655524:GEB655525 GNT655524:GNX655525 GXP655524:GXT655525 HHL655524:HHP655525 HRH655524:HRL655525 IBD655524:IBH655525 IKZ655524:ILD655525 IUV655524:IUZ655525 JER655524:JEV655525 JON655524:JOR655525 JYJ655524:JYN655525 KIF655524:KIJ655525 KSB655524:KSF655525 LBX655524:LCB655525 LLT655524:LLX655525 LVP655524:LVT655525 MFL655524:MFP655525 MPH655524:MPL655525 MZD655524:MZH655525 NIZ655524:NJD655525 NSV655524:NSZ655525 OCR655524:OCV655525 OMN655524:OMR655525 OWJ655524:OWN655525 PGF655524:PGJ655525 PQB655524:PQF655525 PZX655524:QAB655525 QJT655524:QJX655525 QTP655524:QTT655525 RDL655524:RDP655525 RNH655524:RNL655525 RXD655524:RXH655525 SGZ655524:SHD655525 SQV655524:SQZ655525 TAR655524:TAV655525 TKN655524:TKR655525 TUJ655524:TUN655525 UEF655524:UEJ655525 UOB655524:UOF655525 UXX655524:UYB655525 VHT655524:VHX655525 VRP655524:VRT655525 WBL655524:WBP655525 WLH655524:WLL655525 WVD655524:WVH655525 IR721060:IV721061 SN721060:SR721061 ACJ721060:ACN721061 AMF721060:AMJ721061 AWB721060:AWF721061 BFX721060:BGB721061 BPT721060:BPX721061 BZP721060:BZT721061 CJL721060:CJP721061 CTH721060:CTL721061 DDD721060:DDH721061 DMZ721060:DND721061 DWV721060:DWZ721061 EGR721060:EGV721061 EQN721060:EQR721061 FAJ721060:FAN721061 FKF721060:FKJ721061 FUB721060:FUF721061 GDX721060:GEB721061 GNT721060:GNX721061 GXP721060:GXT721061 HHL721060:HHP721061 HRH721060:HRL721061 IBD721060:IBH721061 IKZ721060:ILD721061 IUV721060:IUZ721061 JER721060:JEV721061 JON721060:JOR721061 JYJ721060:JYN721061 KIF721060:KIJ721061 KSB721060:KSF721061 LBX721060:LCB721061 LLT721060:LLX721061 LVP721060:LVT721061 MFL721060:MFP721061 MPH721060:MPL721061 MZD721060:MZH721061 NIZ721060:NJD721061 NSV721060:NSZ721061 OCR721060:OCV721061 OMN721060:OMR721061 OWJ721060:OWN721061 PGF721060:PGJ721061 PQB721060:PQF721061 PZX721060:QAB721061 QJT721060:QJX721061 QTP721060:QTT721061 RDL721060:RDP721061 RNH721060:RNL721061 RXD721060:RXH721061 SGZ721060:SHD721061 SQV721060:SQZ721061 TAR721060:TAV721061 TKN721060:TKR721061 TUJ721060:TUN721061 UEF721060:UEJ721061 UOB721060:UOF721061 UXX721060:UYB721061 VHT721060:VHX721061 VRP721060:VRT721061 WBL721060:WBP721061 WLH721060:WLL721061 WVD721060:WVH721061 IR786596:IV786597 SN786596:SR786597 ACJ786596:ACN786597 AMF786596:AMJ786597 AWB786596:AWF786597 BFX786596:BGB786597 BPT786596:BPX786597 BZP786596:BZT786597 CJL786596:CJP786597 CTH786596:CTL786597 DDD786596:DDH786597 DMZ786596:DND786597 DWV786596:DWZ786597 EGR786596:EGV786597 EQN786596:EQR786597 FAJ786596:FAN786597 FKF786596:FKJ786597 FUB786596:FUF786597 GDX786596:GEB786597 GNT786596:GNX786597 GXP786596:GXT786597 HHL786596:HHP786597 HRH786596:HRL786597 IBD786596:IBH786597 IKZ786596:ILD786597 IUV786596:IUZ786597 JER786596:JEV786597 JON786596:JOR786597 JYJ786596:JYN786597 KIF786596:KIJ786597 KSB786596:KSF786597 LBX786596:LCB786597 LLT786596:LLX786597 LVP786596:LVT786597 MFL786596:MFP786597 MPH786596:MPL786597 MZD786596:MZH786597 NIZ786596:NJD786597 NSV786596:NSZ786597 OCR786596:OCV786597 OMN786596:OMR786597 OWJ786596:OWN786597 PGF786596:PGJ786597 PQB786596:PQF786597 PZX786596:QAB786597 QJT786596:QJX786597 QTP786596:QTT786597 RDL786596:RDP786597 RNH786596:RNL786597 RXD786596:RXH786597 SGZ786596:SHD786597 SQV786596:SQZ786597 TAR786596:TAV786597 TKN786596:TKR786597 TUJ786596:TUN786597 UEF786596:UEJ786597 UOB786596:UOF786597 UXX786596:UYB786597 VHT786596:VHX786597 VRP786596:VRT786597 WBL786596:WBP786597 WLH786596:WLL786597 WVD786596:WVH786597 IR852132:IV852133 SN852132:SR852133 ACJ852132:ACN852133 AMF852132:AMJ852133 AWB852132:AWF852133 BFX852132:BGB852133 BPT852132:BPX852133 BZP852132:BZT852133 CJL852132:CJP852133 CTH852132:CTL852133 DDD852132:DDH852133 DMZ852132:DND852133 DWV852132:DWZ852133 EGR852132:EGV852133 EQN852132:EQR852133 FAJ852132:FAN852133 FKF852132:FKJ852133 FUB852132:FUF852133 GDX852132:GEB852133 GNT852132:GNX852133 GXP852132:GXT852133 HHL852132:HHP852133 HRH852132:HRL852133 IBD852132:IBH852133 IKZ852132:ILD852133 IUV852132:IUZ852133 JER852132:JEV852133 JON852132:JOR852133 JYJ852132:JYN852133 KIF852132:KIJ852133 KSB852132:KSF852133 LBX852132:LCB852133 LLT852132:LLX852133 LVP852132:LVT852133 MFL852132:MFP852133 MPH852132:MPL852133 MZD852132:MZH852133 NIZ852132:NJD852133 NSV852132:NSZ852133 OCR852132:OCV852133 OMN852132:OMR852133 OWJ852132:OWN852133 PGF852132:PGJ852133 PQB852132:PQF852133 PZX852132:QAB852133 QJT852132:QJX852133 QTP852132:QTT852133 RDL852132:RDP852133 RNH852132:RNL852133 RXD852132:RXH852133 SGZ852132:SHD852133 SQV852132:SQZ852133 TAR852132:TAV852133 TKN852132:TKR852133 TUJ852132:TUN852133 UEF852132:UEJ852133 UOB852132:UOF852133 UXX852132:UYB852133 VHT852132:VHX852133 VRP852132:VRT852133 WBL852132:WBP852133 WLH852132:WLL852133 WVD852132:WVH852133 IR917668:IV917669 SN917668:SR917669 ACJ917668:ACN917669 AMF917668:AMJ917669 AWB917668:AWF917669 BFX917668:BGB917669 BPT917668:BPX917669 BZP917668:BZT917669 CJL917668:CJP917669 CTH917668:CTL917669 DDD917668:DDH917669 DMZ917668:DND917669 DWV917668:DWZ917669 EGR917668:EGV917669 EQN917668:EQR917669 FAJ917668:FAN917669 FKF917668:FKJ917669 FUB917668:FUF917669 GDX917668:GEB917669 GNT917668:GNX917669 GXP917668:GXT917669 HHL917668:HHP917669 HRH917668:HRL917669 IBD917668:IBH917669 IKZ917668:ILD917669 IUV917668:IUZ917669 JER917668:JEV917669 JON917668:JOR917669 JYJ917668:JYN917669 KIF917668:KIJ917669 KSB917668:KSF917669 LBX917668:LCB917669 LLT917668:LLX917669 LVP917668:LVT917669 MFL917668:MFP917669 MPH917668:MPL917669 MZD917668:MZH917669 NIZ917668:NJD917669 NSV917668:NSZ917669 OCR917668:OCV917669 OMN917668:OMR917669 OWJ917668:OWN917669 PGF917668:PGJ917669 PQB917668:PQF917669 PZX917668:QAB917669 QJT917668:QJX917669 QTP917668:QTT917669 RDL917668:RDP917669 RNH917668:RNL917669 RXD917668:RXH917669 SGZ917668:SHD917669 SQV917668:SQZ917669 TAR917668:TAV917669 TKN917668:TKR917669 TUJ917668:TUN917669 UEF917668:UEJ917669 UOB917668:UOF917669 UXX917668:UYB917669 VHT917668:VHX917669 VRP917668:VRT917669 WBL917668:WBP917669 WLH917668:WLL917669 WVD917668:WVH917669 IR983204:IV983205 SN983204:SR983205 ACJ983204:ACN983205 AMF983204:AMJ983205 AWB983204:AWF983205 BFX983204:BGB983205 BPT983204:BPX983205 BZP983204:BZT983205 CJL983204:CJP983205 CTH983204:CTL983205 DDD983204:DDH983205 DMZ983204:DND983205 DWV983204:DWZ983205 EGR983204:EGV983205 EQN983204:EQR983205 FAJ983204:FAN983205 FKF983204:FKJ983205 FUB983204:FUF983205 GDX983204:GEB983205 GNT983204:GNX983205 GXP983204:GXT983205 HHL983204:HHP983205 HRH983204:HRL983205 IBD983204:IBH983205 IKZ983204:ILD983205 IUV983204:IUZ983205 JER983204:JEV983205 JON983204:JOR983205 JYJ983204:JYN983205 KIF983204:KIJ983205 KSB983204:KSF983205 LBX983204:LCB983205 LLT983204:LLX983205 LVP983204:LVT983205 MFL983204:MFP983205 MPH983204:MPL983205 MZD983204:MZH983205 NIZ983204:NJD983205 NSV983204:NSZ983205 OCR983204:OCV983205 OMN983204:OMR983205 OWJ983204:OWN983205 PGF983204:PGJ983205 PQB983204:PQF983205 PZX983204:QAB983205 QJT983204:QJX983205 QTP983204:QTT983205 RDL983204:RDP983205 RNH983204:RNL983205 RXD983204:RXH983205 SGZ983204:SHD983205 SQV983204:SQZ983205 TAR983204:TAV983205 TKN983204:TKR983205 TUJ983204:TUN983205 UEF983204:UEJ983205 UOB983204:UOF983205 UXX983204:UYB983205 VHT983204:VHX983205 VRP983204:VRT983205 WBL983204:WBP983205 WLH983204:WLL983205 WVD983204:WVH983205 IN195:IP195 SJ195:SL195 ACF195:ACH195 AMB195:AMD195 AVX195:AVZ195 BFT195:BFV195 BPP195:BPR195 BZL195:BZN195 CJH195:CJJ195 CTD195:CTF195 DCZ195:DDB195 DMV195:DMX195 DWR195:DWT195 EGN195:EGP195 EQJ195:EQL195 FAF195:FAH195 FKB195:FKD195 FTX195:FTZ195 GDT195:GDV195 GNP195:GNR195 GXL195:GXN195 HHH195:HHJ195 HRD195:HRF195 IAZ195:IBB195 IKV195:IKX195 IUR195:IUT195 JEN195:JEP195 JOJ195:JOL195 JYF195:JYH195 KIB195:KID195 KRX195:KRZ195 LBT195:LBV195 LLP195:LLR195 LVL195:LVN195 MFH195:MFJ195 MPD195:MPF195 MYZ195:MZB195 NIV195:NIX195 NSR195:NST195 OCN195:OCP195 OMJ195:OML195 OWF195:OWH195 PGB195:PGD195 PPX195:PPZ195 PZT195:PZV195 QJP195:QJR195 QTL195:QTN195 RDH195:RDJ195 RND195:RNF195 RWZ195:RXB195 SGV195:SGX195 SQR195:SQT195 TAN195:TAP195 TKJ195:TKL195 TUF195:TUH195 UEB195:UED195 UNX195:UNZ195 UXT195:UXV195 VHP195:VHR195 VRL195:VRN195 WBH195:WBJ195 WLD195:WLF195 WUZ195:WVB195 D65709:F65709 IN65709:IP65709 SJ65709:SL65709 ACF65709:ACH65709 AMB65709:AMD65709 AVX65709:AVZ65709 BFT65709:BFV65709 BPP65709:BPR65709 BZL65709:BZN65709 CJH65709:CJJ65709 CTD65709:CTF65709 DCZ65709:DDB65709 DMV65709:DMX65709 DWR65709:DWT65709 EGN65709:EGP65709 EQJ65709:EQL65709 FAF65709:FAH65709 FKB65709:FKD65709 FTX65709:FTZ65709 GDT65709:GDV65709 GNP65709:GNR65709 GXL65709:GXN65709 HHH65709:HHJ65709 HRD65709:HRF65709 IAZ65709:IBB65709 IKV65709:IKX65709 IUR65709:IUT65709 JEN65709:JEP65709 JOJ65709:JOL65709 JYF65709:JYH65709 KIB65709:KID65709 KRX65709:KRZ65709 LBT65709:LBV65709 LLP65709:LLR65709 LVL65709:LVN65709 MFH65709:MFJ65709 MPD65709:MPF65709 MYZ65709:MZB65709 NIV65709:NIX65709 NSR65709:NST65709 OCN65709:OCP65709 OMJ65709:OML65709 OWF65709:OWH65709 PGB65709:PGD65709 PPX65709:PPZ65709 PZT65709:PZV65709 QJP65709:QJR65709 QTL65709:QTN65709 RDH65709:RDJ65709 RND65709:RNF65709 RWZ65709:RXB65709 SGV65709:SGX65709 SQR65709:SQT65709 TAN65709:TAP65709 TKJ65709:TKL65709 TUF65709:TUH65709 UEB65709:UED65709 UNX65709:UNZ65709 UXT65709:UXV65709 VHP65709:VHR65709 VRL65709:VRN65709 WBH65709:WBJ65709 WLD65709:WLF65709 WUZ65709:WVB65709 D131245:F131245 IN131245:IP131245 SJ131245:SL131245 ACF131245:ACH131245 AMB131245:AMD131245 AVX131245:AVZ131245 BFT131245:BFV131245 BPP131245:BPR131245 BZL131245:BZN131245 CJH131245:CJJ131245 CTD131245:CTF131245 DCZ131245:DDB131245 DMV131245:DMX131245 DWR131245:DWT131245 EGN131245:EGP131245 EQJ131245:EQL131245 FAF131245:FAH131245 FKB131245:FKD131245 FTX131245:FTZ131245 GDT131245:GDV131245 GNP131245:GNR131245 GXL131245:GXN131245 HHH131245:HHJ131245 HRD131245:HRF131245 IAZ131245:IBB131245 IKV131245:IKX131245 IUR131245:IUT131245 JEN131245:JEP131245 JOJ131245:JOL131245 JYF131245:JYH131245 KIB131245:KID131245 KRX131245:KRZ131245 LBT131245:LBV131245 LLP131245:LLR131245 LVL131245:LVN131245 MFH131245:MFJ131245 MPD131245:MPF131245 MYZ131245:MZB131245 NIV131245:NIX131245 NSR131245:NST131245 OCN131245:OCP131245 OMJ131245:OML131245 OWF131245:OWH131245 PGB131245:PGD131245 PPX131245:PPZ131245 PZT131245:PZV131245 QJP131245:QJR131245 QTL131245:QTN131245 RDH131245:RDJ131245 RND131245:RNF131245 RWZ131245:RXB131245 SGV131245:SGX131245 SQR131245:SQT131245 TAN131245:TAP131245 TKJ131245:TKL131245 TUF131245:TUH131245 UEB131245:UED131245 UNX131245:UNZ131245 UXT131245:UXV131245 VHP131245:VHR131245 VRL131245:VRN131245 WBH131245:WBJ131245 WLD131245:WLF131245 WUZ131245:WVB131245 D196781:F196781 IN196781:IP196781 SJ196781:SL196781 ACF196781:ACH196781 AMB196781:AMD196781 AVX196781:AVZ196781 BFT196781:BFV196781 BPP196781:BPR196781 BZL196781:BZN196781 CJH196781:CJJ196781 CTD196781:CTF196781 DCZ196781:DDB196781 DMV196781:DMX196781 DWR196781:DWT196781 EGN196781:EGP196781 EQJ196781:EQL196781 FAF196781:FAH196781 FKB196781:FKD196781 FTX196781:FTZ196781 GDT196781:GDV196781 GNP196781:GNR196781 GXL196781:GXN196781 HHH196781:HHJ196781 HRD196781:HRF196781 IAZ196781:IBB196781 IKV196781:IKX196781 IUR196781:IUT196781 JEN196781:JEP196781 JOJ196781:JOL196781 JYF196781:JYH196781 KIB196781:KID196781 KRX196781:KRZ196781 LBT196781:LBV196781 LLP196781:LLR196781 LVL196781:LVN196781 MFH196781:MFJ196781 MPD196781:MPF196781 MYZ196781:MZB196781 NIV196781:NIX196781 NSR196781:NST196781 OCN196781:OCP196781 OMJ196781:OML196781 OWF196781:OWH196781 PGB196781:PGD196781 PPX196781:PPZ196781 PZT196781:PZV196781 QJP196781:QJR196781 QTL196781:QTN196781 RDH196781:RDJ196781 RND196781:RNF196781 RWZ196781:RXB196781 SGV196781:SGX196781 SQR196781:SQT196781 TAN196781:TAP196781 TKJ196781:TKL196781 TUF196781:TUH196781 UEB196781:UED196781 UNX196781:UNZ196781 UXT196781:UXV196781 VHP196781:VHR196781 VRL196781:VRN196781 WBH196781:WBJ196781 WLD196781:WLF196781 WUZ196781:WVB196781 D262317:F262317 IN262317:IP262317 SJ262317:SL262317 ACF262317:ACH262317 AMB262317:AMD262317 AVX262317:AVZ262317 BFT262317:BFV262317 BPP262317:BPR262317 BZL262317:BZN262317 CJH262317:CJJ262317 CTD262317:CTF262317 DCZ262317:DDB262317 DMV262317:DMX262317 DWR262317:DWT262317 EGN262317:EGP262317 EQJ262317:EQL262317 FAF262317:FAH262317 FKB262317:FKD262317 FTX262317:FTZ262317 GDT262317:GDV262317 GNP262317:GNR262317 GXL262317:GXN262317 HHH262317:HHJ262317 HRD262317:HRF262317 IAZ262317:IBB262317 IKV262317:IKX262317 IUR262317:IUT262317 JEN262317:JEP262317 JOJ262317:JOL262317 JYF262317:JYH262317 KIB262317:KID262317 KRX262317:KRZ262317 LBT262317:LBV262317 LLP262317:LLR262317 LVL262317:LVN262317 MFH262317:MFJ262317 MPD262317:MPF262317 MYZ262317:MZB262317 NIV262317:NIX262317 NSR262317:NST262317 OCN262317:OCP262317 OMJ262317:OML262317 OWF262317:OWH262317 PGB262317:PGD262317 PPX262317:PPZ262317 PZT262317:PZV262317 QJP262317:QJR262317 QTL262317:QTN262317 RDH262317:RDJ262317 RND262317:RNF262317 RWZ262317:RXB262317 SGV262317:SGX262317 SQR262317:SQT262317 TAN262317:TAP262317 TKJ262317:TKL262317 TUF262317:TUH262317 UEB262317:UED262317 UNX262317:UNZ262317 UXT262317:UXV262317 VHP262317:VHR262317 VRL262317:VRN262317 WBH262317:WBJ262317 WLD262317:WLF262317 WUZ262317:WVB262317 D327853:F327853 IN327853:IP327853 SJ327853:SL327853 ACF327853:ACH327853 AMB327853:AMD327853 AVX327853:AVZ327853 BFT327853:BFV327853 BPP327853:BPR327853 BZL327853:BZN327853 CJH327853:CJJ327853 CTD327853:CTF327853 DCZ327853:DDB327853 DMV327853:DMX327853 DWR327853:DWT327853 EGN327853:EGP327853 EQJ327853:EQL327853 FAF327853:FAH327853 FKB327853:FKD327853 FTX327853:FTZ327853 GDT327853:GDV327853 GNP327853:GNR327853 GXL327853:GXN327853 HHH327853:HHJ327853 HRD327853:HRF327853 IAZ327853:IBB327853 IKV327853:IKX327853 IUR327853:IUT327853 JEN327853:JEP327853 JOJ327853:JOL327853 JYF327853:JYH327853 KIB327853:KID327853 KRX327853:KRZ327853 LBT327853:LBV327853 LLP327853:LLR327853 LVL327853:LVN327853 MFH327853:MFJ327853 MPD327853:MPF327853 MYZ327853:MZB327853 NIV327853:NIX327853 NSR327853:NST327853 OCN327853:OCP327853 OMJ327853:OML327853 OWF327853:OWH327853 PGB327853:PGD327853 PPX327853:PPZ327853 PZT327853:PZV327853 QJP327853:QJR327853 QTL327853:QTN327853 RDH327853:RDJ327853 RND327853:RNF327853 RWZ327853:RXB327853 SGV327853:SGX327853 SQR327853:SQT327853 TAN327853:TAP327853 TKJ327853:TKL327853 TUF327853:TUH327853 UEB327853:UED327853 UNX327853:UNZ327853 UXT327853:UXV327853 VHP327853:VHR327853 VRL327853:VRN327853 WBH327853:WBJ327853 WLD327853:WLF327853 WUZ327853:WVB327853 D393389:F393389 IN393389:IP393389 SJ393389:SL393389 ACF393389:ACH393389 AMB393389:AMD393389 AVX393389:AVZ393389 BFT393389:BFV393389 BPP393389:BPR393389 BZL393389:BZN393389 CJH393389:CJJ393389 CTD393389:CTF393389 DCZ393389:DDB393389 DMV393389:DMX393389 DWR393389:DWT393389 EGN393389:EGP393389 EQJ393389:EQL393389 FAF393389:FAH393389 FKB393389:FKD393389 FTX393389:FTZ393389 GDT393389:GDV393389 GNP393389:GNR393389 GXL393389:GXN393389 HHH393389:HHJ393389 HRD393389:HRF393389 IAZ393389:IBB393389 IKV393389:IKX393389 IUR393389:IUT393389 JEN393389:JEP393389 JOJ393389:JOL393389 JYF393389:JYH393389 KIB393389:KID393389 KRX393389:KRZ393389 LBT393389:LBV393389 LLP393389:LLR393389 LVL393389:LVN393389 MFH393389:MFJ393389 MPD393389:MPF393389 MYZ393389:MZB393389 NIV393389:NIX393389 NSR393389:NST393389 OCN393389:OCP393389 OMJ393389:OML393389 OWF393389:OWH393389 PGB393389:PGD393389 PPX393389:PPZ393389 PZT393389:PZV393389 QJP393389:QJR393389 QTL393389:QTN393389 RDH393389:RDJ393389 RND393389:RNF393389 RWZ393389:RXB393389 SGV393389:SGX393389 SQR393389:SQT393389 TAN393389:TAP393389 TKJ393389:TKL393389 TUF393389:TUH393389 UEB393389:UED393389 UNX393389:UNZ393389 UXT393389:UXV393389 VHP393389:VHR393389 VRL393389:VRN393389 WBH393389:WBJ393389 WLD393389:WLF393389 WUZ393389:WVB393389 D458925:F458925 IN458925:IP458925 SJ458925:SL458925 ACF458925:ACH458925 AMB458925:AMD458925 AVX458925:AVZ458925 BFT458925:BFV458925 BPP458925:BPR458925 BZL458925:BZN458925 CJH458925:CJJ458925 CTD458925:CTF458925 DCZ458925:DDB458925 DMV458925:DMX458925 DWR458925:DWT458925 EGN458925:EGP458925 EQJ458925:EQL458925 FAF458925:FAH458925 FKB458925:FKD458925 FTX458925:FTZ458925 GDT458925:GDV458925 GNP458925:GNR458925 GXL458925:GXN458925 HHH458925:HHJ458925 HRD458925:HRF458925 IAZ458925:IBB458925 IKV458925:IKX458925 IUR458925:IUT458925 JEN458925:JEP458925 JOJ458925:JOL458925 JYF458925:JYH458925 KIB458925:KID458925 KRX458925:KRZ458925 LBT458925:LBV458925 LLP458925:LLR458925 LVL458925:LVN458925 MFH458925:MFJ458925 MPD458925:MPF458925 MYZ458925:MZB458925 NIV458925:NIX458925 NSR458925:NST458925 OCN458925:OCP458925 OMJ458925:OML458925 OWF458925:OWH458925 PGB458925:PGD458925 PPX458925:PPZ458925 PZT458925:PZV458925 QJP458925:QJR458925 QTL458925:QTN458925 RDH458925:RDJ458925 RND458925:RNF458925 RWZ458925:RXB458925 SGV458925:SGX458925 SQR458925:SQT458925 TAN458925:TAP458925 TKJ458925:TKL458925 TUF458925:TUH458925 UEB458925:UED458925 UNX458925:UNZ458925 UXT458925:UXV458925 VHP458925:VHR458925 VRL458925:VRN458925 WBH458925:WBJ458925 WLD458925:WLF458925 WUZ458925:WVB458925 D524461:F524461 IN524461:IP524461 SJ524461:SL524461 ACF524461:ACH524461 AMB524461:AMD524461 AVX524461:AVZ524461 BFT524461:BFV524461 BPP524461:BPR524461 BZL524461:BZN524461 CJH524461:CJJ524461 CTD524461:CTF524461 DCZ524461:DDB524461 DMV524461:DMX524461 DWR524461:DWT524461 EGN524461:EGP524461 EQJ524461:EQL524461 FAF524461:FAH524461 FKB524461:FKD524461 FTX524461:FTZ524461 GDT524461:GDV524461 GNP524461:GNR524461 GXL524461:GXN524461 HHH524461:HHJ524461 HRD524461:HRF524461 IAZ524461:IBB524461 IKV524461:IKX524461 IUR524461:IUT524461 JEN524461:JEP524461 JOJ524461:JOL524461 JYF524461:JYH524461 KIB524461:KID524461 KRX524461:KRZ524461 LBT524461:LBV524461 LLP524461:LLR524461 LVL524461:LVN524461 MFH524461:MFJ524461 MPD524461:MPF524461 MYZ524461:MZB524461 NIV524461:NIX524461 NSR524461:NST524461 OCN524461:OCP524461 OMJ524461:OML524461 OWF524461:OWH524461 PGB524461:PGD524461 PPX524461:PPZ524461 PZT524461:PZV524461 QJP524461:QJR524461 QTL524461:QTN524461 RDH524461:RDJ524461 RND524461:RNF524461 RWZ524461:RXB524461 SGV524461:SGX524461 SQR524461:SQT524461 TAN524461:TAP524461 TKJ524461:TKL524461 TUF524461:TUH524461 UEB524461:UED524461 UNX524461:UNZ524461 UXT524461:UXV524461 VHP524461:VHR524461 VRL524461:VRN524461 WBH524461:WBJ524461 WLD524461:WLF524461 WUZ524461:WVB524461 D589997:F589997 IN589997:IP589997 SJ589997:SL589997 ACF589997:ACH589997 AMB589997:AMD589997 AVX589997:AVZ589997 BFT589997:BFV589997 BPP589997:BPR589997 BZL589997:BZN589997 CJH589997:CJJ589997 CTD589997:CTF589997 DCZ589997:DDB589997 DMV589997:DMX589997 DWR589997:DWT589997 EGN589997:EGP589997 EQJ589997:EQL589997 FAF589997:FAH589997 FKB589997:FKD589997 FTX589997:FTZ589997 GDT589997:GDV589997 GNP589997:GNR589997 GXL589997:GXN589997 HHH589997:HHJ589997 HRD589997:HRF589997 IAZ589997:IBB589997 IKV589997:IKX589997 IUR589997:IUT589997 JEN589997:JEP589997 JOJ589997:JOL589997 JYF589997:JYH589997 KIB589997:KID589997 KRX589997:KRZ589997 LBT589997:LBV589997 LLP589997:LLR589997 LVL589997:LVN589997 MFH589997:MFJ589997 MPD589997:MPF589997 MYZ589997:MZB589997 NIV589997:NIX589997 NSR589997:NST589997 OCN589997:OCP589997 OMJ589997:OML589997 OWF589997:OWH589997 PGB589997:PGD589997 PPX589997:PPZ589997 PZT589997:PZV589997 QJP589997:QJR589997 QTL589997:QTN589997 RDH589997:RDJ589997 RND589997:RNF589997 RWZ589997:RXB589997 SGV589997:SGX589997 SQR589997:SQT589997 TAN589997:TAP589997 TKJ589997:TKL589997 TUF589997:TUH589997 UEB589997:UED589997 UNX589997:UNZ589997 UXT589997:UXV589997 VHP589997:VHR589997 VRL589997:VRN589997 WBH589997:WBJ589997 WLD589997:WLF589997 WUZ589997:WVB589997 D655533:F655533 IN655533:IP655533 SJ655533:SL655533 ACF655533:ACH655533 AMB655533:AMD655533 AVX655533:AVZ655533 BFT655533:BFV655533 BPP655533:BPR655533 BZL655533:BZN655533 CJH655533:CJJ655533 CTD655533:CTF655533 DCZ655533:DDB655533 DMV655533:DMX655533 DWR655533:DWT655533 EGN655533:EGP655533 EQJ655533:EQL655533 FAF655533:FAH655533 FKB655533:FKD655533 FTX655533:FTZ655533 GDT655533:GDV655533 GNP655533:GNR655533 GXL655533:GXN655533 HHH655533:HHJ655533 HRD655533:HRF655533 IAZ655533:IBB655533 IKV655533:IKX655533 IUR655533:IUT655533 JEN655533:JEP655533 JOJ655533:JOL655533 JYF655533:JYH655533 KIB655533:KID655533 KRX655533:KRZ655533 LBT655533:LBV655533 LLP655533:LLR655533 LVL655533:LVN655533 MFH655533:MFJ655533 MPD655533:MPF655533 MYZ655533:MZB655533 NIV655533:NIX655533 NSR655533:NST655533 OCN655533:OCP655533 OMJ655533:OML655533 OWF655533:OWH655533 PGB655533:PGD655533 PPX655533:PPZ655533 PZT655533:PZV655533 QJP655533:QJR655533 QTL655533:QTN655533 RDH655533:RDJ655533 RND655533:RNF655533 RWZ655533:RXB655533 SGV655533:SGX655533 SQR655533:SQT655533 TAN655533:TAP655533 TKJ655533:TKL655533 TUF655533:TUH655533 UEB655533:UED655533 UNX655533:UNZ655533 UXT655533:UXV655533 VHP655533:VHR655533 VRL655533:VRN655533 WBH655533:WBJ655533 WLD655533:WLF655533 WUZ655533:WVB655533 D721069:F721069 IN721069:IP721069 SJ721069:SL721069 ACF721069:ACH721069 AMB721069:AMD721069 AVX721069:AVZ721069 BFT721069:BFV721069 BPP721069:BPR721069 BZL721069:BZN721069 CJH721069:CJJ721069 CTD721069:CTF721069 DCZ721069:DDB721069 DMV721069:DMX721069 DWR721069:DWT721069 EGN721069:EGP721069 EQJ721069:EQL721069 FAF721069:FAH721069 FKB721069:FKD721069 FTX721069:FTZ721069 GDT721069:GDV721069 GNP721069:GNR721069 GXL721069:GXN721069 HHH721069:HHJ721069 HRD721069:HRF721069 IAZ721069:IBB721069 IKV721069:IKX721069 IUR721069:IUT721069 JEN721069:JEP721069 JOJ721069:JOL721069 JYF721069:JYH721069 KIB721069:KID721069 KRX721069:KRZ721069 LBT721069:LBV721069 LLP721069:LLR721069 LVL721069:LVN721069 MFH721069:MFJ721069 MPD721069:MPF721069 MYZ721069:MZB721069 NIV721069:NIX721069 NSR721069:NST721069 OCN721069:OCP721069 OMJ721069:OML721069 OWF721069:OWH721069 PGB721069:PGD721069 PPX721069:PPZ721069 PZT721069:PZV721069 QJP721069:QJR721069 QTL721069:QTN721069 RDH721069:RDJ721069 RND721069:RNF721069 RWZ721069:RXB721069 SGV721069:SGX721069 SQR721069:SQT721069 TAN721069:TAP721069 TKJ721069:TKL721069 TUF721069:TUH721069 UEB721069:UED721069 UNX721069:UNZ721069 UXT721069:UXV721069 VHP721069:VHR721069 VRL721069:VRN721069 WBH721069:WBJ721069 WLD721069:WLF721069 WUZ721069:WVB721069 D786605:F786605 IN786605:IP786605 SJ786605:SL786605 ACF786605:ACH786605 AMB786605:AMD786605 AVX786605:AVZ786605 BFT786605:BFV786605 BPP786605:BPR786605 BZL786605:BZN786605 CJH786605:CJJ786605 CTD786605:CTF786605 DCZ786605:DDB786605 DMV786605:DMX786605 DWR786605:DWT786605 EGN786605:EGP786605 EQJ786605:EQL786605 FAF786605:FAH786605 FKB786605:FKD786605 FTX786605:FTZ786605 GDT786605:GDV786605 GNP786605:GNR786605 GXL786605:GXN786605 HHH786605:HHJ786605 HRD786605:HRF786605 IAZ786605:IBB786605 IKV786605:IKX786605 IUR786605:IUT786605 JEN786605:JEP786605 JOJ786605:JOL786605 JYF786605:JYH786605 KIB786605:KID786605 KRX786605:KRZ786605 LBT786605:LBV786605 LLP786605:LLR786605 LVL786605:LVN786605 MFH786605:MFJ786605 MPD786605:MPF786605 MYZ786605:MZB786605 NIV786605:NIX786605 NSR786605:NST786605 OCN786605:OCP786605 OMJ786605:OML786605 OWF786605:OWH786605 PGB786605:PGD786605 PPX786605:PPZ786605 PZT786605:PZV786605 QJP786605:QJR786605 QTL786605:QTN786605 RDH786605:RDJ786605 RND786605:RNF786605 RWZ786605:RXB786605 SGV786605:SGX786605 SQR786605:SQT786605 TAN786605:TAP786605 TKJ786605:TKL786605 TUF786605:TUH786605 UEB786605:UED786605 UNX786605:UNZ786605 UXT786605:UXV786605 VHP786605:VHR786605 VRL786605:VRN786605 WBH786605:WBJ786605 WLD786605:WLF786605 WUZ786605:WVB786605 D852141:F852141 IN852141:IP852141 SJ852141:SL852141 ACF852141:ACH852141 AMB852141:AMD852141 AVX852141:AVZ852141 BFT852141:BFV852141 BPP852141:BPR852141 BZL852141:BZN852141 CJH852141:CJJ852141 CTD852141:CTF852141 DCZ852141:DDB852141 DMV852141:DMX852141 DWR852141:DWT852141 EGN852141:EGP852141 EQJ852141:EQL852141 FAF852141:FAH852141 FKB852141:FKD852141 FTX852141:FTZ852141 GDT852141:GDV852141 GNP852141:GNR852141 GXL852141:GXN852141 HHH852141:HHJ852141 HRD852141:HRF852141 IAZ852141:IBB852141 IKV852141:IKX852141 IUR852141:IUT852141 JEN852141:JEP852141 JOJ852141:JOL852141 JYF852141:JYH852141 KIB852141:KID852141 KRX852141:KRZ852141 LBT852141:LBV852141 LLP852141:LLR852141 LVL852141:LVN852141 MFH852141:MFJ852141 MPD852141:MPF852141 MYZ852141:MZB852141 NIV852141:NIX852141 NSR852141:NST852141 OCN852141:OCP852141 OMJ852141:OML852141 OWF852141:OWH852141 PGB852141:PGD852141 PPX852141:PPZ852141 PZT852141:PZV852141 QJP852141:QJR852141 QTL852141:QTN852141 RDH852141:RDJ852141 RND852141:RNF852141 RWZ852141:RXB852141 SGV852141:SGX852141 SQR852141:SQT852141 TAN852141:TAP852141 TKJ852141:TKL852141 TUF852141:TUH852141 UEB852141:UED852141 UNX852141:UNZ852141 UXT852141:UXV852141 VHP852141:VHR852141 VRL852141:VRN852141 WBH852141:WBJ852141 WLD852141:WLF852141 WUZ852141:WVB852141 D917677:F917677 IN917677:IP917677 SJ917677:SL917677 ACF917677:ACH917677 AMB917677:AMD917677 AVX917677:AVZ917677 BFT917677:BFV917677 BPP917677:BPR917677 BZL917677:BZN917677 CJH917677:CJJ917677 CTD917677:CTF917677 DCZ917677:DDB917677 DMV917677:DMX917677 DWR917677:DWT917677 EGN917677:EGP917677 EQJ917677:EQL917677 FAF917677:FAH917677 FKB917677:FKD917677 FTX917677:FTZ917677 GDT917677:GDV917677 GNP917677:GNR917677 GXL917677:GXN917677 HHH917677:HHJ917677 HRD917677:HRF917677 IAZ917677:IBB917677 IKV917677:IKX917677 IUR917677:IUT917677 JEN917677:JEP917677 JOJ917677:JOL917677 JYF917677:JYH917677 KIB917677:KID917677 KRX917677:KRZ917677 LBT917677:LBV917677 LLP917677:LLR917677 LVL917677:LVN917677 MFH917677:MFJ917677 MPD917677:MPF917677 MYZ917677:MZB917677 NIV917677:NIX917677 NSR917677:NST917677 OCN917677:OCP917677 OMJ917677:OML917677 OWF917677:OWH917677 PGB917677:PGD917677 PPX917677:PPZ917677 PZT917677:PZV917677 QJP917677:QJR917677 QTL917677:QTN917677 RDH917677:RDJ917677 RND917677:RNF917677 RWZ917677:RXB917677 SGV917677:SGX917677 SQR917677:SQT917677 TAN917677:TAP917677 TKJ917677:TKL917677 TUF917677:TUH917677 UEB917677:UED917677 UNX917677:UNZ917677 UXT917677:UXV917677 VHP917677:VHR917677 VRL917677:VRN917677 WBH917677:WBJ917677 WLD917677:WLF917677 WUZ917677:WVB917677 D983213:F983213 IN983213:IP983213 SJ983213:SL983213 ACF983213:ACH983213 AMB983213:AMD983213 AVX983213:AVZ983213 BFT983213:BFV983213 BPP983213:BPR983213 BZL983213:BZN983213 CJH983213:CJJ983213 CTD983213:CTF983213 DCZ983213:DDB983213 DMV983213:DMX983213 DWR983213:DWT983213 EGN983213:EGP983213 EQJ983213:EQL983213 FAF983213:FAH983213 FKB983213:FKD983213 FTX983213:FTZ983213 GDT983213:GDV983213 GNP983213:GNR983213 GXL983213:GXN983213 HHH983213:HHJ983213 HRD983213:HRF983213 IAZ983213:IBB983213 IKV983213:IKX983213 IUR983213:IUT983213 JEN983213:JEP983213 JOJ983213:JOL983213 JYF983213:JYH983213 KIB983213:KID983213 KRX983213:KRZ983213 LBT983213:LBV983213 LLP983213:LLR983213 LVL983213:LVN983213 MFH983213:MFJ983213 MPD983213:MPF983213 MYZ983213:MZB983213 NIV983213:NIX983213 NSR983213:NST983213 OCN983213:OCP983213 OMJ983213:OML983213 OWF983213:OWH983213 PGB983213:PGD983213 PPX983213:PPZ983213 PZT983213:PZV983213 QJP983213:QJR983213 QTL983213:QTN983213 RDH983213:RDJ983213 RND983213:RNF983213 RWZ983213:RXB983213 SGV983213:SGX983213 SQR983213:SQT983213 TAN983213:TAP983213 TKJ983213:TKL983213 TUF983213:TUH983213 UEB983213:UED983213 UNX983213:UNZ983213 UXT983213:UXV983213 VHP983213:VHR983213 VRL983213:VRN983213 WBH983213:WBJ983213 WLD983213:WLF983213 WUZ983213:WVB983213 IR199 SN199 ACJ199 AMF199 AWB199 BFX199 BPT199 BZP199 CJL199 CTH199 DDD199 DMZ199 DWV199 EGR199 EQN199 FAJ199 FKF199 FUB199 GDX199 GNT199 GXP199 HHL199 HRH199 IBD199 IKZ199 IUV199 JER199 JON199 JYJ199 KIF199 KSB199 LBX199 LLT199 LVP199 MFL199 MPH199 MZD199 NIZ199 NSV199 OCR199 OMN199 OWJ199 PGF199 PQB199 PZX199 QJT199 QTP199 RDL199 RNH199 RXD199 SGZ199 SQV199 TAR199 TKN199 TUJ199 UEF199 UOB199 UXX199 VHT199 VRP199 WBL199 WLH199 WVD199 IR65713 SN65713 ACJ65713 AMF65713 AWB65713 BFX65713 BPT65713 BZP65713 CJL65713 CTH65713 DDD65713 DMZ65713 DWV65713 EGR65713 EQN65713 FAJ65713 FKF65713 FUB65713 GDX65713 GNT65713 GXP65713 HHL65713 HRH65713 IBD65713 IKZ65713 IUV65713 JER65713 JON65713 JYJ65713 KIF65713 KSB65713 LBX65713 LLT65713 LVP65713 MFL65713 MPH65713 MZD65713 NIZ65713 NSV65713 OCR65713 OMN65713 OWJ65713 PGF65713 PQB65713 PZX65713 QJT65713 QTP65713 RDL65713 RNH65713 RXD65713 SGZ65713 SQV65713 TAR65713 TKN65713 TUJ65713 UEF65713 UOB65713 UXX65713 VHT65713 VRP65713 WBL65713 WLH65713 WVD65713 IR131249 SN131249 ACJ131249 AMF131249 AWB131249 BFX131249 BPT131249 BZP131249 CJL131249 CTH131249 DDD131249 DMZ131249 DWV131249 EGR131249 EQN131249 FAJ131249 FKF131249 FUB131249 GDX131249 GNT131249 GXP131249 HHL131249 HRH131249 IBD131249 IKZ131249 IUV131249 JER131249 JON131249 JYJ131249 KIF131249 KSB131249 LBX131249 LLT131249 LVP131249 MFL131249 MPH131249 MZD131249 NIZ131249 NSV131249 OCR131249 OMN131249 OWJ131249 PGF131249 PQB131249 PZX131249 QJT131249 QTP131249 RDL131249 RNH131249 RXD131249 SGZ131249 SQV131249 TAR131249 TKN131249 TUJ131249 UEF131249 UOB131249 UXX131249 VHT131249 VRP131249 WBL131249 WLH131249 WVD131249 IR196785 SN196785 ACJ196785 AMF196785 AWB196785 BFX196785 BPT196785 BZP196785 CJL196785 CTH196785 DDD196785 DMZ196785 DWV196785 EGR196785 EQN196785 FAJ196785 FKF196785 FUB196785 GDX196785 GNT196785 GXP196785 HHL196785 HRH196785 IBD196785 IKZ196785 IUV196785 JER196785 JON196785 JYJ196785 KIF196785 KSB196785 LBX196785 LLT196785 LVP196785 MFL196785 MPH196785 MZD196785 NIZ196785 NSV196785 OCR196785 OMN196785 OWJ196785 PGF196785 PQB196785 PZX196785 QJT196785 QTP196785 RDL196785 RNH196785 RXD196785 SGZ196785 SQV196785 TAR196785 TKN196785 TUJ196785 UEF196785 UOB196785 UXX196785 VHT196785 VRP196785 WBL196785 WLH196785 WVD196785 IR262321 SN262321 ACJ262321 AMF262321 AWB262321 BFX262321 BPT262321 BZP262321 CJL262321 CTH262321 DDD262321 DMZ262321 DWV262321 EGR262321 EQN262321 FAJ262321 FKF262321 FUB262321 GDX262321 GNT262321 GXP262321 HHL262321 HRH262321 IBD262321 IKZ262321 IUV262321 JER262321 JON262321 JYJ262321 KIF262321 KSB262321 LBX262321 LLT262321 LVP262321 MFL262321 MPH262321 MZD262321 NIZ262321 NSV262321 OCR262321 OMN262321 OWJ262321 PGF262321 PQB262321 PZX262321 QJT262321 QTP262321 RDL262321 RNH262321 RXD262321 SGZ262321 SQV262321 TAR262321 TKN262321 TUJ262321 UEF262321 UOB262321 UXX262321 VHT262321 VRP262321 WBL262321 WLH262321 WVD262321 IR327857 SN327857 ACJ327857 AMF327857 AWB327857 BFX327857 BPT327857 BZP327857 CJL327857 CTH327857 DDD327857 DMZ327857 DWV327857 EGR327857 EQN327857 FAJ327857 FKF327857 FUB327857 GDX327857 GNT327857 GXP327857 HHL327857 HRH327857 IBD327857 IKZ327857 IUV327857 JER327857 JON327857 JYJ327857 KIF327857 KSB327857 LBX327857 LLT327857 LVP327857 MFL327857 MPH327857 MZD327857 NIZ327857 NSV327857 OCR327857 OMN327857 OWJ327857 PGF327857 PQB327857 PZX327857 QJT327857 QTP327857 RDL327857 RNH327857 RXD327857 SGZ327857 SQV327857 TAR327857 TKN327857 TUJ327857 UEF327857 UOB327857 UXX327857 VHT327857 VRP327857 WBL327857 WLH327857 WVD327857 IR393393 SN393393 ACJ393393 AMF393393 AWB393393 BFX393393 BPT393393 BZP393393 CJL393393 CTH393393 DDD393393 DMZ393393 DWV393393 EGR393393 EQN393393 FAJ393393 FKF393393 FUB393393 GDX393393 GNT393393 GXP393393 HHL393393 HRH393393 IBD393393 IKZ393393 IUV393393 JER393393 JON393393 JYJ393393 KIF393393 KSB393393 LBX393393 LLT393393 LVP393393 MFL393393 MPH393393 MZD393393 NIZ393393 NSV393393 OCR393393 OMN393393 OWJ393393 PGF393393 PQB393393 PZX393393 QJT393393 QTP393393 RDL393393 RNH393393 RXD393393 SGZ393393 SQV393393 TAR393393 TKN393393 TUJ393393 UEF393393 UOB393393 UXX393393 VHT393393 VRP393393 WBL393393 WLH393393 WVD393393 IR458929 SN458929 ACJ458929 AMF458929 AWB458929 BFX458929 BPT458929 BZP458929 CJL458929 CTH458929 DDD458929 DMZ458929 DWV458929 EGR458929 EQN458929 FAJ458929 FKF458929 FUB458929 GDX458929 GNT458929 GXP458929 HHL458929 HRH458929 IBD458929 IKZ458929 IUV458929 JER458929 JON458929 JYJ458929 KIF458929 KSB458929 LBX458929 LLT458929 LVP458929 MFL458929 MPH458929 MZD458929 NIZ458929 NSV458929 OCR458929 OMN458929 OWJ458929 PGF458929 PQB458929 PZX458929 QJT458929 QTP458929 RDL458929 RNH458929 RXD458929 SGZ458929 SQV458929 TAR458929 TKN458929 TUJ458929 UEF458929 UOB458929 UXX458929 VHT458929 VRP458929 WBL458929 WLH458929 WVD458929 IR524465 SN524465 ACJ524465 AMF524465 AWB524465 BFX524465 BPT524465 BZP524465 CJL524465 CTH524465 DDD524465 DMZ524465 DWV524465 EGR524465 EQN524465 FAJ524465 FKF524465 FUB524465 GDX524465 GNT524465 GXP524465 HHL524465 HRH524465 IBD524465 IKZ524465 IUV524465 JER524465 JON524465 JYJ524465 KIF524465 KSB524465 LBX524465 LLT524465 LVP524465 MFL524465 MPH524465 MZD524465 NIZ524465 NSV524465 OCR524465 OMN524465 OWJ524465 PGF524465 PQB524465 PZX524465 QJT524465 QTP524465 RDL524465 RNH524465 RXD524465 SGZ524465 SQV524465 TAR524465 TKN524465 TUJ524465 UEF524465 UOB524465 UXX524465 VHT524465 VRP524465 WBL524465 WLH524465 WVD524465 IR590001 SN590001 ACJ590001 AMF590001 AWB590001 BFX590001 BPT590001 BZP590001 CJL590001 CTH590001 DDD590001 DMZ590001 DWV590001 EGR590001 EQN590001 FAJ590001 FKF590001 FUB590001 GDX590001 GNT590001 GXP590001 HHL590001 HRH590001 IBD590001 IKZ590001 IUV590001 JER590001 JON590001 JYJ590001 KIF590001 KSB590001 LBX590001 LLT590001 LVP590001 MFL590001 MPH590001 MZD590001 NIZ590001 NSV590001 OCR590001 OMN590001 OWJ590001 PGF590001 PQB590001 PZX590001 QJT590001 QTP590001 RDL590001 RNH590001 RXD590001 SGZ590001 SQV590001 TAR590001 TKN590001 TUJ590001 UEF590001 UOB590001 UXX590001 VHT590001 VRP590001 WBL590001 WLH590001 WVD590001 IR655537 SN655537 ACJ655537 AMF655537 AWB655537 BFX655537 BPT655537 BZP655537 CJL655537 CTH655537 DDD655537 DMZ655537 DWV655537 EGR655537 EQN655537 FAJ655537 FKF655537 FUB655537 GDX655537 GNT655537 GXP655537 HHL655537 HRH655537 IBD655537 IKZ655537 IUV655537 JER655537 JON655537 JYJ655537 KIF655537 KSB655537 LBX655537 LLT655537 LVP655537 MFL655537 MPH655537 MZD655537 NIZ655537 NSV655537 OCR655537 OMN655537 OWJ655537 PGF655537 PQB655537 PZX655537 QJT655537 QTP655537 RDL655537 RNH655537 RXD655537 SGZ655537 SQV655537 TAR655537 TKN655537 TUJ655537 UEF655537 UOB655537 UXX655537 VHT655537 VRP655537 WBL655537 WLH655537 WVD655537 IR721073 SN721073 ACJ721073 AMF721073 AWB721073 BFX721073 BPT721073 BZP721073 CJL721073 CTH721073 DDD721073 DMZ721073 DWV721073 EGR721073 EQN721073 FAJ721073 FKF721073 FUB721073 GDX721073 GNT721073 GXP721073 HHL721073 HRH721073 IBD721073 IKZ721073 IUV721073 JER721073 JON721073 JYJ721073 KIF721073 KSB721073 LBX721073 LLT721073 LVP721073 MFL721073 MPH721073 MZD721073 NIZ721073 NSV721073 OCR721073 OMN721073 OWJ721073 PGF721073 PQB721073 PZX721073 QJT721073 QTP721073 RDL721073 RNH721073 RXD721073 SGZ721073 SQV721073 TAR721073 TKN721073 TUJ721073 UEF721073 UOB721073 UXX721073 VHT721073 VRP721073 WBL721073 WLH721073 WVD721073 IR786609 SN786609 ACJ786609 AMF786609 AWB786609 BFX786609 BPT786609 BZP786609 CJL786609 CTH786609 DDD786609 DMZ786609 DWV786609 EGR786609 EQN786609 FAJ786609 FKF786609 FUB786609 GDX786609 GNT786609 GXP786609 HHL786609 HRH786609 IBD786609 IKZ786609 IUV786609 JER786609 JON786609 JYJ786609 KIF786609 KSB786609 LBX786609 LLT786609 LVP786609 MFL786609 MPH786609 MZD786609 NIZ786609 NSV786609 OCR786609 OMN786609 OWJ786609 PGF786609 PQB786609 PZX786609 QJT786609 QTP786609 RDL786609 RNH786609 RXD786609 SGZ786609 SQV786609 TAR786609 TKN786609 TUJ786609 UEF786609 UOB786609 UXX786609 VHT786609 VRP786609 WBL786609 WLH786609 WVD786609 IR852145 SN852145 ACJ852145 AMF852145 AWB852145 BFX852145 BPT852145 BZP852145 CJL852145 CTH852145 DDD852145 DMZ852145 DWV852145 EGR852145 EQN852145 FAJ852145 FKF852145 FUB852145 GDX852145 GNT852145 GXP852145 HHL852145 HRH852145 IBD852145 IKZ852145 IUV852145 JER852145 JON852145 JYJ852145 KIF852145 KSB852145 LBX852145 LLT852145 LVP852145 MFL852145 MPH852145 MZD852145 NIZ852145 NSV852145 OCR852145 OMN852145 OWJ852145 PGF852145 PQB852145 PZX852145 QJT852145 QTP852145 RDL852145 RNH852145 RXD852145 SGZ852145 SQV852145 TAR852145 TKN852145 TUJ852145 UEF852145 UOB852145 UXX852145 VHT852145 VRP852145 WBL852145 WLH852145 WVD852145 IR917681 SN917681 ACJ917681 AMF917681 AWB917681 BFX917681 BPT917681 BZP917681 CJL917681 CTH917681 DDD917681 DMZ917681 DWV917681 EGR917681 EQN917681 FAJ917681 FKF917681 FUB917681 GDX917681 GNT917681 GXP917681 HHL917681 HRH917681 IBD917681 IKZ917681 IUV917681 JER917681 JON917681 JYJ917681 KIF917681 KSB917681 LBX917681 LLT917681 LVP917681 MFL917681 MPH917681 MZD917681 NIZ917681 NSV917681 OCR917681 OMN917681 OWJ917681 PGF917681 PQB917681 PZX917681 QJT917681 QTP917681 RDL917681 RNH917681 RXD917681 SGZ917681 SQV917681 TAR917681 TKN917681 TUJ917681 UEF917681 UOB917681 UXX917681 VHT917681 VRP917681 WBL917681 WLH917681 WVD917681 IR983217 SN983217 ACJ983217 AMF983217 AWB983217 BFX983217 BPT983217 BZP983217 CJL983217 CTH983217 DDD983217 DMZ983217 DWV983217 EGR983217 EQN983217 FAJ983217 FKF983217 FUB983217 GDX983217 GNT983217 GXP983217 HHL983217 HRH983217 IBD983217 IKZ983217 IUV983217 JER983217 JON983217 JYJ983217 KIF983217 KSB983217 LBX983217 LLT983217 LVP983217 MFL983217 MPH983217 MZD983217 NIZ983217 NSV983217 OCR983217 OMN983217 OWJ983217 PGF983217 PQB983217 PZX983217 QJT983217 QTP983217 RDL983217 RNH983217 RXD983217 SGZ983217 SQV983217 TAR983217 TKN983217 TUJ983217 UEF983217 UOB983217 UXX983217 VHT983217 VRP983217 WBL983217 WLH983217 WVD983217 IR200:IV218 SN200:SR218 ACJ200:ACN218 AMF200:AMJ218 AWB200:AWF218 BFX200:BGB218 BPT200:BPX218 BZP200:BZT218 CJL200:CJP218 CTH200:CTL218 DDD200:DDH218 DMZ200:DND218 DWV200:DWZ218 EGR200:EGV218 EQN200:EQR218 FAJ200:FAN218 FKF200:FKJ218 FUB200:FUF218 GDX200:GEB218 GNT200:GNX218 GXP200:GXT218 HHL200:HHP218 HRH200:HRL218 IBD200:IBH218 IKZ200:ILD218 IUV200:IUZ218 JER200:JEV218 JON200:JOR218 JYJ200:JYN218 KIF200:KIJ218 KSB200:KSF218 LBX200:LCB218 LLT200:LLX218 LVP200:LVT218 MFL200:MFP218 MPH200:MPL218 MZD200:MZH218 NIZ200:NJD218 NSV200:NSZ218 OCR200:OCV218 OMN200:OMR218 OWJ200:OWN218 PGF200:PGJ218 PQB200:PQF218 PZX200:QAB218 QJT200:QJX218 QTP200:QTT218 RDL200:RDP218 RNH200:RNL218 RXD200:RXH218 SGZ200:SHD218 SQV200:SQZ218 TAR200:TAV218 TKN200:TKR218 TUJ200:TUN218 UEF200:UEJ218 UOB200:UOF218 UXX200:UYB218 VHT200:VHX218 VRP200:VRT218 WBL200:WBP218 WLH200:WLL218 WVD200:WVH218 IR65714:IV65734 SN65714:SR65734 ACJ65714:ACN65734 AMF65714:AMJ65734 AWB65714:AWF65734 BFX65714:BGB65734 BPT65714:BPX65734 BZP65714:BZT65734 CJL65714:CJP65734 CTH65714:CTL65734 DDD65714:DDH65734 DMZ65714:DND65734 DWV65714:DWZ65734 EGR65714:EGV65734 EQN65714:EQR65734 FAJ65714:FAN65734 FKF65714:FKJ65734 FUB65714:FUF65734 GDX65714:GEB65734 GNT65714:GNX65734 GXP65714:GXT65734 HHL65714:HHP65734 HRH65714:HRL65734 IBD65714:IBH65734 IKZ65714:ILD65734 IUV65714:IUZ65734 JER65714:JEV65734 JON65714:JOR65734 JYJ65714:JYN65734 KIF65714:KIJ65734 KSB65714:KSF65734 LBX65714:LCB65734 LLT65714:LLX65734 LVP65714:LVT65734 MFL65714:MFP65734 MPH65714:MPL65734 MZD65714:MZH65734 NIZ65714:NJD65734 NSV65714:NSZ65734 OCR65714:OCV65734 OMN65714:OMR65734 OWJ65714:OWN65734 PGF65714:PGJ65734 PQB65714:PQF65734 PZX65714:QAB65734 QJT65714:QJX65734 QTP65714:QTT65734 RDL65714:RDP65734 RNH65714:RNL65734 RXD65714:RXH65734 SGZ65714:SHD65734 SQV65714:SQZ65734 TAR65714:TAV65734 TKN65714:TKR65734 TUJ65714:TUN65734 UEF65714:UEJ65734 UOB65714:UOF65734 UXX65714:UYB65734 VHT65714:VHX65734 VRP65714:VRT65734 WBL65714:WBP65734 WLH65714:WLL65734 WVD65714:WVH65734 IR131250:IV131270 SN131250:SR131270 ACJ131250:ACN131270 AMF131250:AMJ131270 AWB131250:AWF131270 BFX131250:BGB131270 BPT131250:BPX131270 BZP131250:BZT131270 CJL131250:CJP131270 CTH131250:CTL131270 DDD131250:DDH131270 DMZ131250:DND131270 DWV131250:DWZ131270 EGR131250:EGV131270 EQN131250:EQR131270 FAJ131250:FAN131270 FKF131250:FKJ131270 FUB131250:FUF131270 GDX131250:GEB131270 GNT131250:GNX131270 GXP131250:GXT131270 HHL131250:HHP131270 HRH131250:HRL131270 IBD131250:IBH131270 IKZ131250:ILD131270 IUV131250:IUZ131270 JER131250:JEV131270 JON131250:JOR131270 JYJ131250:JYN131270 KIF131250:KIJ131270 KSB131250:KSF131270 LBX131250:LCB131270 LLT131250:LLX131270 LVP131250:LVT131270 MFL131250:MFP131270 MPH131250:MPL131270 MZD131250:MZH131270 NIZ131250:NJD131270 NSV131250:NSZ131270 OCR131250:OCV131270 OMN131250:OMR131270 OWJ131250:OWN131270 PGF131250:PGJ131270 PQB131250:PQF131270 PZX131250:QAB131270 QJT131250:QJX131270 QTP131250:QTT131270 RDL131250:RDP131270 RNH131250:RNL131270 RXD131250:RXH131270 SGZ131250:SHD131270 SQV131250:SQZ131270 TAR131250:TAV131270 TKN131250:TKR131270 TUJ131250:TUN131270 UEF131250:UEJ131270 UOB131250:UOF131270 UXX131250:UYB131270 VHT131250:VHX131270 VRP131250:VRT131270 WBL131250:WBP131270 WLH131250:WLL131270 WVD131250:WVH131270 IR196786:IV196806 SN196786:SR196806 ACJ196786:ACN196806 AMF196786:AMJ196806 AWB196786:AWF196806 BFX196786:BGB196806 BPT196786:BPX196806 BZP196786:BZT196806 CJL196786:CJP196806 CTH196786:CTL196806 DDD196786:DDH196806 DMZ196786:DND196806 DWV196786:DWZ196806 EGR196786:EGV196806 EQN196786:EQR196806 FAJ196786:FAN196806 FKF196786:FKJ196806 FUB196786:FUF196806 GDX196786:GEB196806 GNT196786:GNX196806 GXP196786:GXT196806 HHL196786:HHP196806 HRH196786:HRL196806 IBD196786:IBH196806 IKZ196786:ILD196806 IUV196786:IUZ196806 JER196786:JEV196806 JON196786:JOR196806 JYJ196786:JYN196806 KIF196786:KIJ196806 KSB196786:KSF196806 LBX196786:LCB196806 LLT196786:LLX196806 LVP196786:LVT196806 MFL196786:MFP196806 MPH196786:MPL196806 MZD196786:MZH196806 NIZ196786:NJD196806 NSV196786:NSZ196806 OCR196786:OCV196806 OMN196786:OMR196806 OWJ196786:OWN196806 PGF196786:PGJ196806 PQB196786:PQF196806 PZX196786:QAB196806 QJT196786:QJX196806 QTP196786:QTT196806 RDL196786:RDP196806 RNH196786:RNL196806 RXD196786:RXH196806 SGZ196786:SHD196806 SQV196786:SQZ196806 TAR196786:TAV196806 TKN196786:TKR196806 TUJ196786:TUN196806 UEF196786:UEJ196806 UOB196786:UOF196806 UXX196786:UYB196806 VHT196786:VHX196806 VRP196786:VRT196806 WBL196786:WBP196806 WLH196786:WLL196806 WVD196786:WVH196806 IR262322:IV262342 SN262322:SR262342 ACJ262322:ACN262342 AMF262322:AMJ262342 AWB262322:AWF262342 BFX262322:BGB262342 BPT262322:BPX262342 BZP262322:BZT262342 CJL262322:CJP262342 CTH262322:CTL262342 DDD262322:DDH262342 DMZ262322:DND262342 DWV262322:DWZ262342 EGR262322:EGV262342 EQN262322:EQR262342 FAJ262322:FAN262342 FKF262322:FKJ262342 FUB262322:FUF262342 GDX262322:GEB262342 GNT262322:GNX262342 GXP262322:GXT262342 HHL262322:HHP262342 HRH262322:HRL262342 IBD262322:IBH262342 IKZ262322:ILD262342 IUV262322:IUZ262342 JER262322:JEV262342 JON262322:JOR262342 JYJ262322:JYN262342 KIF262322:KIJ262342 KSB262322:KSF262342 LBX262322:LCB262342 LLT262322:LLX262342 LVP262322:LVT262342 MFL262322:MFP262342 MPH262322:MPL262342 MZD262322:MZH262342 NIZ262322:NJD262342 NSV262322:NSZ262342 OCR262322:OCV262342 OMN262322:OMR262342 OWJ262322:OWN262342 PGF262322:PGJ262342 PQB262322:PQF262342 PZX262322:QAB262342 QJT262322:QJX262342 QTP262322:QTT262342 RDL262322:RDP262342 RNH262322:RNL262342 RXD262322:RXH262342 SGZ262322:SHD262342 SQV262322:SQZ262342 TAR262322:TAV262342 TKN262322:TKR262342 TUJ262322:TUN262342 UEF262322:UEJ262342 UOB262322:UOF262342 UXX262322:UYB262342 VHT262322:VHX262342 VRP262322:VRT262342 WBL262322:WBP262342 WLH262322:WLL262342 WVD262322:WVH262342 IR327858:IV327878 SN327858:SR327878 ACJ327858:ACN327878 AMF327858:AMJ327878 AWB327858:AWF327878 BFX327858:BGB327878 BPT327858:BPX327878 BZP327858:BZT327878 CJL327858:CJP327878 CTH327858:CTL327878 DDD327858:DDH327878 DMZ327858:DND327878 DWV327858:DWZ327878 EGR327858:EGV327878 EQN327858:EQR327878 FAJ327858:FAN327878 FKF327858:FKJ327878 FUB327858:FUF327878 GDX327858:GEB327878 GNT327858:GNX327878 GXP327858:GXT327878 HHL327858:HHP327878 HRH327858:HRL327878 IBD327858:IBH327878 IKZ327858:ILD327878 IUV327858:IUZ327878 JER327858:JEV327878 JON327858:JOR327878 JYJ327858:JYN327878 KIF327858:KIJ327878 KSB327858:KSF327878 LBX327858:LCB327878 LLT327858:LLX327878 LVP327858:LVT327878 MFL327858:MFP327878 MPH327858:MPL327878 MZD327858:MZH327878 NIZ327858:NJD327878 NSV327858:NSZ327878 OCR327858:OCV327878 OMN327858:OMR327878 OWJ327858:OWN327878 PGF327858:PGJ327878 PQB327858:PQF327878 PZX327858:QAB327878 QJT327858:QJX327878 QTP327858:QTT327878 RDL327858:RDP327878 RNH327858:RNL327878 RXD327858:RXH327878 SGZ327858:SHD327878 SQV327858:SQZ327878 TAR327858:TAV327878 TKN327858:TKR327878 TUJ327858:TUN327878 UEF327858:UEJ327878 UOB327858:UOF327878 UXX327858:UYB327878 VHT327858:VHX327878 VRP327858:VRT327878 WBL327858:WBP327878 WLH327858:WLL327878 WVD327858:WVH327878 IR393394:IV393414 SN393394:SR393414 ACJ393394:ACN393414 AMF393394:AMJ393414 AWB393394:AWF393414 BFX393394:BGB393414 BPT393394:BPX393414 BZP393394:BZT393414 CJL393394:CJP393414 CTH393394:CTL393414 DDD393394:DDH393414 DMZ393394:DND393414 DWV393394:DWZ393414 EGR393394:EGV393414 EQN393394:EQR393414 FAJ393394:FAN393414 FKF393394:FKJ393414 FUB393394:FUF393414 GDX393394:GEB393414 GNT393394:GNX393414 GXP393394:GXT393414 HHL393394:HHP393414 HRH393394:HRL393414 IBD393394:IBH393414 IKZ393394:ILD393414 IUV393394:IUZ393414 JER393394:JEV393414 JON393394:JOR393414 JYJ393394:JYN393414 KIF393394:KIJ393414 KSB393394:KSF393414 LBX393394:LCB393414 LLT393394:LLX393414 LVP393394:LVT393414 MFL393394:MFP393414 MPH393394:MPL393414 MZD393394:MZH393414 NIZ393394:NJD393414 NSV393394:NSZ393414 OCR393394:OCV393414 OMN393394:OMR393414 OWJ393394:OWN393414 PGF393394:PGJ393414 PQB393394:PQF393414 PZX393394:QAB393414 QJT393394:QJX393414 QTP393394:QTT393414 RDL393394:RDP393414 RNH393394:RNL393414 RXD393394:RXH393414 SGZ393394:SHD393414 SQV393394:SQZ393414 TAR393394:TAV393414 TKN393394:TKR393414 TUJ393394:TUN393414 UEF393394:UEJ393414 UOB393394:UOF393414 UXX393394:UYB393414 VHT393394:VHX393414 VRP393394:VRT393414 WBL393394:WBP393414 WLH393394:WLL393414 WVD393394:WVH393414 IR458930:IV458950 SN458930:SR458950 ACJ458930:ACN458950 AMF458930:AMJ458950 AWB458930:AWF458950 BFX458930:BGB458950 BPT458930:BPX458950 BZP458930:BZT458950 CJL458930:CJP458950 CTH458930:CTL458950 DDD458930:DDH458950 DMZ458930:DND458950 DWV458930:DWZ458950 EGR458930:EGV458950 EQN458930:EQR458950 FAJ458930:FAN458950 FKF458930:FKJ458950 FUB458930:FUF458950 GDX458930:GEB458950 GNT458930:GNX458950 GXP458930:GXT458950 HHL458930:HHP458950 HRH458930:HRL458950 IBD458930:IBH458950 IKZ458930:ILD458950 IUV458930:IUZ458950 JER458930:JEV458950 JON458930:JOR458950 JYJ458930:JYN458950 KIF458930:KIJ458950 KSB458930:KSF458950 LBX458930:LCB458950 LLT458930:LLX458950 LVP458930:LVT458950 MFL458930:MFP458950 MPH458930:MPL458950 MZD458930:MZH458950 NIZ458930:NJD458950 NSV458930:NSZ458950 OCR458930:OCV458950 OMN458930:OMR458950 OWJ458930:OWN458950 PGF458930:PGJ458950 PQB458930:PQF458950 PZX458930:QAB458950 QJT458930:QJX458950 QTP458930:QTT458950 RDL458930:RDP458950 RNH458930:RNL458950 RXD458930:RXH458950 SGZ458930:SHD458950 SQV458930:SQZ458950 TAR458930:TAV458950 TKN458930:TKR458950 TUJ458930:TUN458950 UEF458930:UEJ458950 UOB458930:UOF458950 UXX458930:UYB458950 VHT458930:VHX458950 VRP458930:VRT458950 WBL458930:WBP458950 WLH458930:WLL458950 WVD458930:WVH458950 IR524466:IV524486 SN524466:SR524486 ACJ524466:ACN524486 AMF524466:AMJ524486 AWB524466:AWF524486 BFX524466:BGB524486 BPT524466:BPX524486 BZP524466:BZT524486 CJL524466:CJP524486 CTH524466:CTL524486 DDD524466:DDH524486 DMZ524466:DND524486 DWV524466:DWZ524486 EGR524466:EGV524486 EQN524466:EQR524486 FAJ524466:FAN524486 FKF524466:FKJ524486 FUB524466:FUF524486 GDX524466:GEB524486 GNT524466:GNX524486 GXP524466:GXT524486 HHL524466:HHP524486 HRH524466:HRL524486 IBD524466:IBH524486 IKZ524466:ILD524486 IUV524466:IUZ524486 JER524466:JEV524486 JON524466:JOR524486 JYJ524466:JYN524486 KIF524466:KIJ524486 KSB524466:KSF524486 LBX524466:LCB524486 LLT524466:LLX524486 LVP524466:LVT524486 MFL524466:MFP524486 MPH524466:MPL524486 MZD524466:MZH524486 NIZ524466:NJD524486 NSV524466:NSZ524486 OCR524466:OCV524486 OMN524466:OMR524486 OWJ524466:OWN524486 PGF524466:PGJ524486 PQB524466:PQF524486 PZX524466:QAB524486 QJT524466:QJX524486 QTP524466:QTT524486 RDL524466:RDP524486 RNH524466:RNL524486 RXD524466:RXH524486 SGZ524466:SHD524486 SQV524466:SQZ524486 TAR524466:TAV524486 TKN524466:TKR524486 TUJ524466:TUN524486 UEF524466:UEJ524486 UOB524466:UOF524486 UXX524466:UYB524486 VHT524466:VHX524486 VRP524466:VRT524486 WBL524466:WBP524486 WLH524466:WLL524486 WVD524466:WVH524486 IR590002:IV590022 SN590002:SR590022 ACJ590002:ACN590022 AMF590002:AMJ590022 AWB590002:AWF590022 BFX590002:BGB590022 BPT590002:BPX590022 BZP590002:BZT590022 CJL590002:CJP590022 CTH590002:CTL590022 DDD590002:DDH590022 DMZ590002:DND590022 DWV590002:DWZ590022 EGR590002:EGV590022 EQN590002:EQR590022 FAJ590002:FAN590022 FKF590002:FKJ590022 FUB590002:FUF590022 GDX590002:GEB590022 GNT590002:GNX590022 GXP590002:GXT590022 HHL590002:HHP590022 HRH590002:HRL590022 IBD590002:IBH590022 IKZ590002:ILD590022 IUV590002:IUZ590022 JER590002:JEV590022 JON590002:JOR590022 JYJ590002:JYN590022 KIF590002:KIJ590022 KSB590002:KSF590022 LBX590002:LCB590022 LLT590002:LLX590022 LVP590002:LVT590022 MFL590002:MFP590022 MPH590002:MPL590022 MZD590002:MZH590022 NIZ590002:NJD590022 NSV590002:NSZ590022 OCR590002:OCV590022 OMN590002:OMR590022 OWJ590002:OWN590022 PGF590002:PGJ590022 PQB590002:PQF590022 PZX590002:QAB590022 QJT590002:QJX590022 QTP590002:QTT590022 RDL590002:RDP590022 RNH590002:RNL590022 RXD590002:RXH590022 SGZ590002:SHD590022 SQV590002:SQZ590022 TAR590002:TAV590022 TKN590002:TKR590022 TUJ590002:TUN590022 UEF590002:UEJ590022 UOB590002:UOF590022 UXX590002:UYB590022 VHT590002:VHX590022 VRP590002:VRT590022 WBL590002:WBP590022 WLH590002:WLL590022 WVD590002:WVH590022 IR655538:IV655558 SN655538:SR655558 ACJ655538:ACN655558 AMF655538:AMJ655558 AWB655538:AWF655558 BFX655538:BGB655558 BPT655538:BPX655558 BZP655538:BZT655558 CJL655538:CJP655558 CTH655538:CTL655558 DDD655538:DDH655558 DMZ655538:DND655558 DWV655538:DWZ655558 EGR655538:EGV655558 EQN655538:EQR655558 FAJ655538:FAN655558 FKF655538:FKJ655558 FUB655538:FUF655558 GDX655538:GEB655558 GNT655538:GNX655558 GXP655538:GXT655558 HHL655538:HHP655558 HRH655538:HRL655558 IBD655538:IBH655558 IKZ655538:ILD655558 IUV655538:IUZ655558 JER655538:JEV655558 JON655538:JOR655558 JYJ655538:JYN655558 KIF655538:KIJ655558 KSB655538:KSF655558 LBX655538:LCB655558 LLT655538:LLX655558 LVP655538:LVT655558 MFL655538:MFP655558 MPH655538:MPL655558 MZD655538:MZH655558 NIZ655538:NJD655558 NSV655538:NSZ655558 OCR655538:OCV655558 OMN655538:OMR655558 OWJ655538:OWN655558 PGF655538:PGJ655558 PQB655538:PQF655558 PZX655538:QAB655558 QJT655538:QJX655558 QTP655538:QTT655558 RDL655538:RDP655558 RNH655538:RNL655558 RXD655538:RXH655558 SGZ655538:SHD655558 SQV655538:SQZ655558 TAR655538:TAV655558 TKN655538:TKR655558 TUJ655538:TUN655558 UEF655538:UEJ655558 UOB655538:UOF655558 UXX655538:UYB655558 VHT655538:VHX655558 VRP655538:VRT655558 WBL655538:WBP655558 WLH655538:WLL655558 WVD655538:WVH655558 IR721074:IV721094 SN721074:SR721094 ACJ721074:ACN721094 AMF721074:AMJ721094 AWB721074:AWF721094 BFX721074:BGB721094 BPT721074:BPX721094 BZP721074:BZT721094 CJL721074:CJP721094 CTH721074:CTL721094 DDD721074:DDH721094 DMZ721074:DND721094 DWV721074:DWZ721094 EGR721074:EGV721094 EQN721074:EQR721094 FAJ721074:FAN721094 FKF721074:FKJ721094 FUB721074:FUF721094 GDX721074:GEB721094 GNT721074:GNX721094 GXP721074:GXT721094 HHL721074:HHP721094 HRH721074:HRL721094 IBD721074:IBH721094 IKZ721074:ILD721094 IUV721074:IUZ721094 JER721074:JEV721094 JON721074:JOR721094 JYJ721074:JYN721094 KIF721074:KIJ721094 KSB721074:KSF721094 LBX721074:LCB721094 LLT721074:LLX721094 LVP721074:LVT721094 MFL721074:MFP721094 MPH721074:MPL721094 MZD721074:MZH721094 NIZ721074:NJD721094 NSV721074:NSZ721094 OCR721074:OCV721094 OMN721074:OMR721094 OWJ721074:OWN721094 PGF721074:PGJ721094 PQB721074:PQF721094 PZX721074:QAB721094 QJT721074:QJX721094 QTP721074:QTT721094 RDL721074:RDP721094 RNH721074:RNL721094 RXD721074:RXH721094 SGZ721074:SHD721094 SQV721074:SQZ721094 TAR721074:TAV721094 TKN721074:TKR721094 TUJ721074:TUN721094 UEF721074:UEJ721094 UOB721074:UOF721094 UXX721074:UYB721094 VHT721074:VHX721094 VRP721074:VRT721094 WBL721074:WBP721094 WLH721074:WLL721094 WVD721074:WVH721094 IR786610:IV786630 SN786610:SR786630 ACJ786610:ACN786630 AMF786610:AMJ786630 AWB786610:AWF786630 BFX786610:BGB786630 BPT786610:BPX786630 BZP786610:BZT786630 CJL786610:CJP786630 CTH786610:CTL786630 DDD786610:DDH786630 DMZ786610:DND786630 DWV786610:DWZ786630 EGR786610:EGV786630 EQN786610:EQR786630 FAJ786610:FAN786630 FKF786610:FKJ786630 FUB786610:FUF786630 GDX786610:GEB786630 GNT786610:GNX786630 GXP786610:GXT786630 HHL786610:HHP786630 HRH786610:HRL786630 IBD786610:IBH786630 IKZ786610:ILD786630 IUV786610:IUZ786630 JER786610:JEV786630 JON786610:JOR786630 JYJ786610:JYN786630 KIF786610:KIJ786630 KSB786610:KSF786630 LBX786610:LCB786630 LLT786610:LLX786630 LVP786610:LVT786630 MFL786610:MFP786630 MPH786610:MPL786630 MZD786610:MZH786630 NIZ786610:NJD786630 NSV786610:NSZ786630 OCR786610:OCV786630 OMN786610:OMR786630 OWJ786610:OWN786630 PGF786610:PGJ786630 PQB786610:PQF786630 PZX786610:QAB786630 QJT786610:QJX786630 QTP786610:QTT786630 RDL786610:RDP786630 RNH786610:RNL786630 RXD786610:RXH786630 SGZ786610:SHD786630 SQV786610:SQZ786630 TAR786610:TAV786630 TKN786610:TKR786630 TUJ786610:TUN786630 UEF786610:UEJ786630 UOB786610:UOF786630 UXX786610:UYB786630 VHT786610:VHX786630 VRP786610:VRT786630 WBL786610:WBP786630 WLH786610:WLL786630 WVD786610:WVH786630 IR852146:IV852166 SN852146:SR852166 ACJ852146:ACN852166 AMF852146:AMJ852166 AWB852146:AWF852166 BFX852146:BGB852166 BPT852146:BPX852166 BZP852146:BZT852166 CJL852146:CJP852166 CTH852146:CTL852166 DDD852146:DDH852166 DMZ852146:DND852166 DWV852146:DWZ852166 EGR852146:EGV852166 EQN852146:EQR852166 FAJ852146:FAN852166 FKF852146:FKJ852166 FUB852146:FUF852166 GDX852146:GEB852166 GNT852146:GNX852166 GXP852146:GXT852166 HHL852146:HHP852166 HRH852146:HRL852166 IBD852146:IBH852166 IKZ852146:ILD852166 IUV852146:IUZ852166 JER852146:JEV852166 JON852146:JOR852166 JYJ852146:JYN852166 KIF852146:KIJ852166 KSB852146:KSF852166 LBX852146:LCB852166 LLT852146:LLX852166 LVP852146:LVT852166 MFL852146:MFP852166 MPH852146:MPL852166 MZD852146:MZH852166 NIZ852146:NJD852166 NSV852146:NSZ852166 OCR852146:OCV852166 OMN852146:OMR852166 OWJ852146:OWN852166 PGF852146:PGJ852166 PQB852146:PQF852166 PZX852146:QAB852166 QJT852146:QJX852166 QTP852146:QTT852166 RDL852146:RDP852166 RNH852146:RNL852166 RXD852146:RXH852166 SGZ852146:SHD852166 SQV852146:SQZ852166 TAR852146:TAV852166 TKN852146:TKR852166 TUJ852146:TUN852166 UEF852146:UEJ852166 UOB852146:UOF852166 UXX852146:UYB852166 VHT852146:VHX852166 VRP852146:VRT852166 WBL852146:WBP852166 WLH852146:WLL852166 WVD852146:WVH852166 IR917682:IV917702 SN917682:SR917702 ACJ917682:ACN917702 AMF917682:AMJ917702 AWB917682:AWF917702 BFX917682:BGB917702 BPT917682:BPX917702 BZP917682:BZT917702 CJL917682:CJP917702 CTH917682:CTL917702 DDD917682:DDH917702 DMZ917682:DND917702 DWV917682:DWZ917702 EGR917682:EGV917702 EQN917682:EQR917702 FAJ917682:FAN917702 FKF917682:FKJ917702 FUB917682:FUF917702 GDX917682:GEB917702 GNT917682:GNX917702 GXP917682:GXT917702 HHL917682:HHP917702 HRH917682:HRL917702 IBD917682:IBH917702 IKZ917682:ILD917702 IUV917682:IUZ917702 JER917682:JEV917702 JON917682:JOR917702 JYJ917682:JYN917702 KIF917682:KIJ917702 KSB917682:KSF917702 LBX917682:LCB917702 LLT917682:LLX917702 LVP917682:LVT917702 MFL917682:MFP917702 MPH917682:MPL917702 MZD917682:MZH917702 NIZ917682:NJD917702 NSV917682:NSZ917702 OCR917682:OCV917702 OMN917682:OMR917702 OWJ917682:OWN917702 PGF917682:PGJ917702 PQB917682:PQF917702 PZX917682:QAB917702 QJT917682:QJX917702 QTP917682:QTT917702 RDL917682:RDP917702 RNH917682:RNL917702 RXD917682:RXH917702 SGZ917682:SHD917702 SQV917682:SQZ917702 TAR917682:TAV917702 TKN917682:TKR917702 TUJ917682:TUN917702 UEF917682:UEJ917702 UOB917682:UOF917702 UXX917682:UYB917702 VHT917682:VHX917702 VRP917682:VRT917702 WBL917682:WBP917702 WLH917682:WLL917702 WVD917682:WVH917702 IR983218:IV983238 SN983218:SR983238 ACJ983218:ACN983238 AMF983218:AMJ983238 AWB983218:AWF983238 BFX983218:BGB983238 BPT983218:BPX983238 BZP983218:BZT983238 CJL983218:CJP983238 CTH983218:CTL983238 DDD983218:DDH983238 DMZ983218:DND983238 DWV983218:DWZ983238 EGR983218:EGV983238 EQN983218:EQR983238 FAJ983218:FAN983238 FKF983218:FKJ983238 FUB983218:FUF983238 GDX983218:GEB983238 GNT983218:GNX983238 GXP983218:GXT983238 HHL983218:HHP983238 HRH983218:HRL983238 IBD983218:IBH983238 IKZ983218:ILD983238 IUV983218:IUZ983238 JER983218:JEV983238 JON983218:JOR983238 JYJ983218:JYN983238 KIF983218:KIJ983238 KSB983218:KSF983238 LBX983218:LCB983238 LLT983218:LLX983238 LVP983218:LVT983238 MFL983218:MFP983238 MPH983218:MPL983238 MZD983218:MZH983238 NIZ983218:NJD983238 NSV983218:NSZ983238 OCR983218:OCV983238 OMN983218:OMR983238 OWJ983218:OWN983238 PGF983218:PGJ983238 PQB983218:PQF983238 PZX983218:QAB983238 QJT983218:QJX983238 QTP983218:QTT983238 RDL983218:RDP983238 RNH983218:RNL983238 RXD983218:RXH983238 SGZ983218:SHD983238 SQV983218:SQZ983238 TAR983218:TAV983238 TKN983218:TKR983238 TUJ983218:TUN983238 UEF983218:UEJ983238 UOB983218:UOF983238 UXX983218:UYB983238 VHT983218:VHX983238 VRP983218:VRT983238 WBL983218:WBP983238 WLH983218:WLL983238 WVD983218:WVH983238 IT199:IV199 SP199:SR199 ACL199:ACN199 AMH199:AMJ199 AWD199:AWF199 BFZ199:BGB199 BPV199:BPX199 BZR199:BZT199 CJN199:CJP199 CTJ199:CTL199 DDF199:DDH199 DNB199:DND199 DWX199:DWZ199 EGT199:EGV199 EQP199:EQR199 FAL199:FAN199 FKH199:FKJ199 FUD199:FUF199 GDZ199:GEB199 GNV199:GNX199 GXR199:GXT199 HHN199:HHP199 HRJ199:HRL199 IBF199:IBH199 ILB199:ILD199 IUX199:IUZ199 JET199:JEV199 JOP199:JOR199 JYL199:JYN199 KIH199:KIJ199 KSD199:KSF199 LBZ199:LCB199 LLV199:LLX199 LVR199:LVT199 MFN199:MFP199 MPJ199:MPL199 MZF199:MZH199 NJB199:NJD199 NSX199:NSZ199 OCT199:OCV199 OMP199:OMR199 OWL199:OWN199 PGH199:PGJ199 PQD199:PQF199 PZZ199:QAB199 QJV199:QJX199 QTR199:QTT199 RDN199:RDP199 RNJ199:RNL199 RXF199:RXH199 SHB199:SHD199 SQX199:SQZ199 TAT199:TAV199 TKP199:TKR199 TUL199:TUN199 UEH199:UEJ199 UOD199:UOF199 UXZ199:UYB199 VHV199:VHX199 VRR199:VRT199 WBN199:WBP199 WLJ199:WLL199 WVF199:WVH199 IT65713:IV65713 SP65713:SR65713 ACL65713:ACN65713 AMH65713:AMJ65713 AWD65713:AWF65713 BFZ65713:BGB65713 BPV65713:BPX65713 BZR65713:BZT65713 CJN65713:CJP65713 CTJ65713:CTL65713 DDF65713:DDH65713 DNB65713:DND65713 DWX65713:DWZ65713 EGT65713:EGV65713 EQP65713:EQR65713 FAL65713:FAN65713 FKH65713:FKJ65713 FUD65713:FUF65713 GDZ65713:GEB65713 GNV65713:GNX65713 GXR65713:GXT65713 HHN65713:HHP65713 HRJ65713:HRL65713 IBF65713:IBH65713 ILB65713:ILD65713 IUX65713:IUZ65713 JET65713:JEV65713 JOP65713:JOR65713 JYL65713:JYN65713 KIH65713:KIJ65713 KSD65713:KSF65713 LBZ65713:LCB65713 LLV65713:LLX65713 LVR65713:LVT65713 MFN65713:MFP65713 MPJ65713:MPL65713 MZF65713:MZH65713 NJB65713:NJD65713 NSX65713:NSZ65713 OCT65713:OCV65713 OMP65713:OMR65713 OWL65713:OWN65713 PGH65713:PGJ65713 PQD65713:PQF65713 PZZ65713:QAB65713 QJV65713:QJX65713 QTR65713:QTT65713 RDN65713:RDP65713 RNJ65713:RNL65713 RXF65713:RXH65713 SHB65713:SHD65713 SQX65713:SQZ65713 TAT65713:TAV65713 TKP65713:TKR65713 TUL65713:TUN65713 UEH65713:UEJ65713 UOD65713:UOF65713 UXZ65713:UYB65713 VHV65713:VHX65713 VRR65713:VRT65713 WBN65713:WBP65713 WLJ65713:WLL65713 WVF65713:WVH65713 IT131249:IV131249 SP131249:SR131249 ACL131249:ACN131249 AMH131249:AMJ131249 AWD131249:AWF131249 BFZ131249:BGB131249 BPV131249:BPX131249 BZR131249:BZT131249 CJN131249:CJP131249 CTJ131249:CTL131249 DDF131249:DDH131249 DNB131249:DND131249 DWX131249:DWZ131249 EGT131249:EGV131249 EQP131249:EQR131249 FAL131249:FAN131249 FKH131249:FKJ131249 FUD131249:FUF131249 GDZ131249:GEB131249 GNV131249:GNX131249 GXR131249:GXT131249 HHN131249:HHP131249 HRJ131249:HRL131249 IBF131249:IBH131249 ILB131249:ILD131249 IUX131249:IUZ131249 JET131249:JEV131249 JOP131249:JOR131249 JYL131249:JYN131249 KIH131249:KIJ131249 KSD131249:KSF131249 LBZ131249:LCB131249 LLV131249:LLX131249 LVR131249:LVT131249 MFN131249:MFP131249 MPJ131249:MPL131249 MZF131249:MZH131249 NJB131249:NJD131249 NSX131249:NSZ131249 OCT131249:OCV131249 OMP131249:OMR131249 OWL131249:OWN131249 PGH131249:PGJ131249 PQD131249:PQF131249 PZZ131249:QAB131249 QJV131249:QJX131249 QTR131249:QTT131249 RDN131249:RDP131249 RNJ131249:RNL131249 RXF131249:RXH131249 SHB131249:SHD131249 SQX131249:SQZ131249 TAT131249:TAV131249 TKP131249:TKR131249 TUL131249:TUN131249 UEH131249:UEJ131249 UOD131249:UOF131249 UXZ131249:UYB131249 VHV131249:VHX131249 VRR131249:VRT131249 WBN131249:WBP131249 WLJ131249:WLL131249 WVF131249:WVH131249 IT196785:IV196785 SP196785:SR196785 ACL196785:ACN196785 AMH196785:AMJ196785 AWD196785:AWF196785 BFZ196785:BGB196785 BPV196785:BPX196785 BZR196785:BZT196785 CJN196785:CJP196785 CTJ196785:CTL196785 DDF196785:DDH196785 DNB196785:DND196785 DWX196785:DWZ196785 EGT196785:EGV196785 EQP196785:EQR196785 FAL196785:FAN196785 FKH196785:FKJ196785 FUD196785:FUF196785 GDZ196785:GEB196785 GNV196785:GNX196785 GXR196785:GXT196785 HHN196785:HHP196785 HRJ196785:HRL196785 IBF196785:IBH196785 ILB196785:ILD196785 IUX196785:IUZ196785 JET196785:JEV196785 JOP196785:JOR196785 JYL196785:JYN196785 KIH196785:KIJ196785 KSD196785:KSF196785 LBZ196785:LCB196785 LLV196785:LLX196785 LVR196785:LVT196785 MFN196785:MFP196785 MPJ196785:MPL196785 MZF196785:MZH196785 NJB196785:NJD196785 NSX196785:NSZ196785 OCT196785:OCV196785 OMP196785:OMR196785 OWL196785:OWN196785 PGH196785:PGJ196785 PQD196785:PQF196785 PZZ196785:QAB196785 QJV196785:QJX196785 QTR196785:QTT196785 RDN196785:RDP196785 RNJ196785:RNL196785 RXF196785:RXH196785 SHB196785:SHD196785 SQX196785:SQZ196785 TAT196785:TAV196785 TKP196785:TKR196785 TUL196785:TUN196785 UEH196785:UEJ196785 UOD196785:UOF196785 UXZ196785:UYB196785 VHV196785:VHX196785 VRR196785:VRT196785 WBN196785:WBP196785 WLJ196785:WLL196785 WVF196785:WVH196785 IT262321:IV262321 SP262321:SR262321 ACL262321:ACN262321 AMH262321:AMJ262321 AWD262321:AWF262321 BFZ262321:BGB262321 BPV262321:BPX262321 BZR262321:BZT262321 CJN262321:CJP262321 CTJ262321:CTL262321 DDF262321:DDH262321 DNB262321:DND262321 DWX262321:DWZ262321 EGT262321:EGV262321 EQP262321:EQR262321 FAL262321:FAN262321 FKH262321:FKJ262321 FUD262321:FUF262321 GDZ262321:GEB262321 GNV262321:GNX262321 GXR262321:GXT262321 HHN262321:HHP262321 HRJ262321:HRL262321 IBF262321:IBH262321 ILB262321:ILD262321 IUX262321:IUZ262321 JET262321:JEV262321 JOP262321:JOR262321 JYL262321:JYN262321 KIH262321:KIJ262321 KSD262321:KSF262321 LBZ262321:LCB262321 LLV262321:LLX262321 LVR262321:LVT262321 MFN262321:MFP262321 MPJ262321:MPL262321 MZF262321:MZH262321 NJB262321:NJD262321 NSX262321:NSZ262321 OCT262321:OCV262321 OMP262321:OMR262321 OWL262321:OWN262321 PGH262321:PGJ262321 PQD262321:PQF262321 PZZ262321:QAB262321 QJV262321:QJX262321 QTR262321:QTT262321 RDN262321:RDP262321 RNJ262321:RNL262321 RXF262321:RXH262321 SHB262321:SHD262321 SQX262321:SQZ262321 TAT262321:TAV262321 TKP262321:TKR262321 TUL262321:TUN262321 UEH262321:UEJ262321 UOD262321:UOF262321 UXZ262321:UYB262321 VHV262321:VHX262321 VRR262321:VRT262321 WBN262321:WBP262321 WLJ262321:WLL262321 WVF262321:WVH262321 IT327857:IV327857 SP327857:SR327857 ACL327857:ACN327857 AMH327857:AMJ327857 AWD327857:AWF327857 BFZ327857:BGB327857 BPV327857:BPX327857 BZR327857:BZT327857 CJN327857:CJP327857 CTJ327857:CTL327857 DDF327857:DDH327857 DNB327857:DND327857 DWX327857:DWZ327857 EGT327857:EGV327857 EQP327857:EQR327857 FAL327857:FAN327857 FKH327857:FKJ327857 FUD327857:FUF327857 GDZ327857:GEB327857 GNV327857:GNX327857 GXR327857:GXT327857 HHN327857:HHP327857 HRJ327857:HRL327857 IBF327857:IBH327857 ILB327857:ILD327857 IUX327857:IUZ327857 JET327857:JEV327857 JOP327857:JOR327857 JYL327857:JYN327857 KIH327857:KIJ327857 KSD327857:KSF327857 LBZ327857:LCB327857 LLV327857:LLX327857 LVR327857:LVT327857 MFN327857:MFP327857 MPJ327857:MPL327857 MZF327857:MZH327857 NJB327857:NJD327857 NSX327857:NSZ327857 OCT327857:OCV327857 OMP327857:OMR327857 OWL327857:OWN327857 PGH327857:PGJ327857 PQD327857:PQF327857 PZZ327857:QAB327857 QJV327857:QJX327857 QTR327857:QTT327857 RDN327857:RDP327857 RNJ327857:RNL327857 RXF327857:RXH327857 SHB327857:SHD327857 SQX327857:SQZ327857 TAT327857:TAV327857 TKP327857:TKR327857 TUL327857:TUN327857 UEH327857:UEJ327857 UOD327857:UOF327857 UXZ327857:UYB327857 VHV327857:VHX327857 VRR327857:VRT327857 WBN327857:WBP327857 WLJ327857:WLL327857 WVF327857:WVH327857 IT393393:IV393393 SP393393:SR393393 ACL393393:ACN393393 AMH393393:AMJ393393 AWD393393:AWF393393 BFZ393393:BGB393393 BPV393393:BPX393393 BZR393393:BZT393393 CJN393393:CJP393393 CTJ393393:CTL393393 DDF393393:DDH393393 DNB393393:DND393393 DWX393393:DWZ393393 EGT393393:EGV393393 EQP393393:EQR393393 FAL393393:FAN393393 FKH393393:FKJ393393 FUD393393:FUF393393 GDZ393393:GEB393393 GNV393393:GNX393393 GXR393393:GXT393393 HHN393393:HHP393393 HRJ393393:HRL393393 IBF393393:IBH393393 ILB393393:ILD393393 IUX393393:IUZ393393 JET393393:JEV393393 JOP393393:JOR393393 JYL393393:JYN393393 KIH393393:KIJ393393 KSD393393:KSF393393 LBZ393393:LCB393393 LLV393393:LLX393393 LVR393393:LVT393393 MFN393393:MFP393393 MPJ393393:MPL393393 MZF393393:MZH393393 NJB393393:NJD393393 NSX393393:NSZ393393 OCT393393:OCV393393 OMP393393:OMR393393 OWL393393:OWN393393 PGH393393:PGJ393393 PQD393393:PQF393393 PZZ393393:QAB393393 QJV393393:QJX393393 QTR393393:QTT393393 RDN393393:RDP393393 RNJ393393:RNL393393 RXF393393:RXH393393 SHB393393:SHD393393 SQX393393:SQZ393393 TAT393393:TAV393393 TKP393393:TKR393393 TUL393393:TUN393393 UEH393393:UEJ393393 UOD393393:UOF393393 UXZ393393:UYB393393 VHV393393:VHX393393 VRR393393:VRT393393 WBN393393:WBP393393 WLJ393393:WLL393393 WVF393393:WVH393393 IT458929:IV458929 SP458929:SR458929 ACL458929:ACN458929 AMH458929:AMJ458929 AWD458929:AWF458929 BFZ458929:BGB458929 BPV458929:BPX458929 BZR458929:BZT458929 CJN458929:CJP458929 CTJ458929:CTL458929 DDF458929:DDH458929 DNB458929:DND458929 DWX458929:DWZ458929 EGT458929:EGV458929 EQP458929:EQR458929 FAL458929:FAN458929 FKH458929:FKJ458929 FUD458929:FUF458929 GDZ458929:GEB458929 GNV458929:GNX458929 GXR458929:GXT458929 HHN458929:HHP458929 HRJ458929:HRL458929 IBF458929:IBH458929 ILB458929:ILD458929 IUX458929:IUZ458929 JET458929:JEV458929 JOP458929:JOR458929 JYL458929:JYN458929 KIH458929:KIJ458929 KSD458929:KSF458929 LBZ458929:LCB458929 LLV458929:LLX458929 LVR458929:LVT458929 MFN458929:MFP458929 MPJ458929:MPL458929 MZF458929:MZH458929 NJB458929:NJD458929 NSX458929:NSZ458929 OCT458929:OCV458929 OMP458929:OMR458929 OWL458929:OWN458929 PGH458929:PGJ458929 PQD458929:PQF458929 PZZ458929:QAB458929 QJV458929:QJX458929 QTR458929:QTT458929 RDN458929:RDP458929 RNJ458929:RNL458929 RXF458929:RXH458929 SHB458929:SHD458929 SQX458929:SQZ458929 TAT458929:TAV458929 TKP458929:TKR458929 TUL458929:TUN458929 UEH458929:UEJ458929 UOD458929:UOF458929 UXZ458929:UYB458929 VHV458929:VHX458929 VRR458929:VRT458929 WBN458929:WBP458929 WLJ458929:WLL458929 WVF458929:WVH458929 IT524465:IV524465 SP524465:SR524465 ACL524465:ACN524465 AMH524465:AMJ524465 AWD524465:AWF524465 BFZ524465:BGB524465 BPV524465:BPX524465 BZR524465:BZT524465 CJN524465:CJP524465 CTJ524465:CTL524465 DDF524465:DDH524465 DNB524465:DND524465 DWX524465:DWZ524465 EGT524465:EGV524465 EQP524465:EQR524465 FAL524465:FAN524465 FKH524465:FKJ524465 FUD524465:FUF524465 GDZ524465:GEB524465 GNV524465:GNX524465 GXR524465:GXT524465 HHN524465:HHP524465 HRJ524465:HRL524465 IBF524465:IBH524465 ILB524465:ILD524465 IUX524465:IUZ524465 JET524465:JEV524465 JOP524465:JOR524465 JYL524465:JYN524465 KIH524465:KIJ524465 KSD524465:KSF524465 LBZ524465:LCB524465 LLV524465:LLX524465 LVR524465:LVT524465 MFN524465:MFP524465 MPJ524465:MPL524465 MZF524465:MZH524465 NJB524465:NJD524465 NSX524465:NSZ524465 OCT524465:OCV524465 OMP524465:OMR524465 OWL524465:OWN524465 PGH524465:PGJ524465 PQD524465:PQF524465 PZZ524465:QAB524465 QJV524465:QJX524465 QTR524465:QTT524465 RDN524465:RDP524465 RNJ524465:RNL524465 RXF524465:RXH524465 SHB524465:SHD524465 SQX524465:SQZ524465 TAT524465:TAV524465 TKP524465:TKR524465 TUL524465:TUN524465 UEH524465:UEJ524465 UOD524465:UOF524465 UXZ524465:UYB524465 VHV524465:VHX524465 VRR524465:VRT524465 WBN524465:WBP524465 WLJ524465:WLL524465 WVF524465:WVH524465 IT590001:IV590001 SP590001:SR590001 ACL590001:ACN590001 AMH590001:AMJ590001 AWD590001:AWF590001 BFZ590001:BGB590001 BPV590001:BPX590001 BZR590001:BZT590001 CJN590001:CJP590001 CTJ590001:CTL590001 DDF590001:DDH590001 DNB590001:DND590001 DWX590001:DWZ590001 EGT590001:EGV590001 EQP590001:EQR590001 FAL590001:FAN590001 FKH590001:FKJ590001 FUD590001:FUF590001 GDZ590001:GEB590001 GNV590001:GNX590001 GXR590001:GXT590001 HHN590001:HHP590001 HRJ590001:HRL590001 IBF590001:IBH590001 ILB590001:ILD590001 IUX590001:IUZ590001 JET590001:JEV590001 JOP590001:JOR590001 JYL590001:JYN590001 KIH590001:KIJ590001 KSD590001:KSF590001 LBZ590001:LCB590001 LLV590001:LLX590001 LVR590001:LVT590001 MFN590001:MFP590001 MPJ590001:MPL590001 MZF590001:MZH590001 NJB590001:NJD590001 NSX590001:NSZ590001 OCT590001:OCV590001 OMP590001:OMR590001 OWL590001:OWN590001 PGH590001:PGJ590001 PQD590001:PQF590001 PZZ590001:QAB590001 QJV590001:QJX590001 QTR590001:QTT590001 RDN590001:RDP590001 RNJ590001:RNL590001 RXF590001:RXH590001 SHB590001:SHD590001 SQX590001:SQZ590001 TAT590001:TAV590001 TKP590001:TKR590001 TUL590001:TUN590001 UEH590001:UEJ590001 UOD590001:UOF590001 UXZ590001:UYB590001 VHV590001:VHX590001 VRR590001:VRT590001 WBN590001:WBP590001 WLJ590001:WLL590001 WVF590001:WVH590001 IT655537:IV655537 SP655537:SR655537 ACL655537:ACN655537 AMH655537:AMJ655537 AWD655537:AWF655537 BFZ655537:BGB655537 BPV655537:BPX655537 BZR655537:BZT655537 CJN655537:CJP655537 CTJ655537:CTL655537 DDF655537:DDH655537 DNB655537:DND655537 DWX655537:DWZ655537 EGT655537:EGV655537 EQP655537:EQR655537 FAL655537:FAN655537 FKH655537:FKJ655537 FUD655537:FUF655537 GDZ655537:GEB655537 GNV655537:GNX655537 GXR655537:GXT655537 HHN655537:HHP655537 HRJ655537:HRL655537 IBF655537:IBH655537 ILB655537:ILD655537 IUX655537:IUZ655537 JET655537:JEV655537 JOP655537:JOR655537 JYL655537:JYN655537 KIH655537:KIJ655537 KSD655537:KSF655537 LBZ655537:LCB655537 LLV655537:LLX655537 LVR655537:LVT655537 MFN655537:MFP655537 MPJ655537:MPL655537 MZF655537:MZH655537 NJB655537:NJD655537 NSX655537:NSZ655537 OCT655537:OCV655537 OMP655537:OMR655537 OWL655537:OWN655537 PGH655537:PGJ655537 PQD655537:PQF655537 PZZ655537:QAB655537 QJV655537:QJX655537 QTR655537:QTT655537 RDN655537:RDP655537 RNJ655537:RNL655537 RXF655537:RXH655537 SHB655537:SHD655537 SQX655537:SQZ655537 TAT655537:TAV655537 TKP655537:TKR655537 TUL655537:TUN655537 UEH655537:UEJ655537 UOD655537:UOF655537 UXZ655537:UYB655537 VHV655537:VHX655537 VRR655537:VRT655537 WBN655537:WBP655537 WLJ655537:WLL655537 WVF655537:WVH655537 IT721073:IV721073 SP721073:SR721073 ACL721073:ACN721073 AMH721073:AMJ721073 AWD721073:AWF721073 BFZ721073:BGB721073 BPV721073:BPX721073 BZR721073:BZT721073 CJN721073:CJP721073 CTJ721073:CTL721073 DDF721073:DDH721073 DNB721073:DND721073 DWX721073:DWZ721073 EGT721073:EGV721073 EQP721073:EQR721073 FAL721073:FAN721073 FKH721073:FKJ721073 FUD721073:FUF721073 GDZ721073:GEB721073 GNV721073:GNX721073 GXR721073:GXT721073 HHN721073:HHP721073 HRJ721073:HRL721073 IBF721073:IBH721073 ILB721073:ILD721073 IUX721073:IUZ721073 JET721073:JEV721073 JOP721073:JOR721073 JYL721073:JYN721073 KIH721073:KIJ721073 KSD721073:KSF721073 LBZ721073:LCB721073 LLV721073:LLX721073 LVR721073:LVT721073 MFN721073:MFP721073 MPJ721073:MPL721073 MZF721073:MZH721073 NJB721073:NJD721073 NSX721073:NSZ721073 OCT721073:OCV721073 OMP721073:OMR721073 OWL721073:OWN721073 PGH721073:PGJ721073 PQD721073:PQF721073 PZZ721073:QAB721073 QJV721073:QJX721073 QTR721073:QTT721073 RDN721073:RDP721073 RNJ721073:RNL721073 RXF721073:RXH721073 SHB721073:SHD721073 SQX721073:SQZ721073 TAT721073:TAV721073 TKP721073:TKR721073 TUL721073:TUN721073 UEH721073:UEJ721073 UOD721073:UOF721073 UXZ721073:UYB721073 VHV721073:VHX721073 VRR721073:VRT721073 WBN721073:WBP721073 WLJ721073:WLL721073 WVF721073:WVH721073 IT786609:IV786609 SP786609:SR786609 ACL786609:ACN786609 AMH786609:AMJ786609 AWD786609:AWF786609 BFZ786609:BGB786609 BPV786609:BPX786609 BZR786609:BZT786609 CJN786609:CJP786609 CTJ786609:CTL786609 DDF786609:DDH786609 DNB786609:DND786609 DWX786609:DWZ786609 EGT786609:EGV786609 EQP786609:EQR786609 FAL786609:FAN786609 FKH786609:FKJ786609 FUD786609:FUF786609 GDZ786609:GEB786609 GNV786609:GNX786609 GXR786609:GXT786609 HHN786609:HHP786609 HRJ786609:HRL786609 IBF786609:IBH786609 ILB786609:ILD786609 IUX786609:IUZ786609 JET786609:JEV786609 JOP786609:JOR786609 JYL786609:JYN786609 KIH786609:KIJ786609 KSD786609:KSF786609 LBZ786609:LCB786609 LLV786609:LLX786609 LVR786609:LVT786609 MFN786609:MFP786609 MPJ786609:MPL786609 MZF786609:MZH786609 NJB786609:NJD786609 NSX786609:NSZ786609 OCT786609:OCV786609 OMP786609:OMR786609 OWL786609:OWN786609 PGH786609:PGJ786609 PQD786609:PQF786609 PZZ786609:QAB786609 QJV786609:QJX786609 QTR786609:QTT786609 RDN786609:RDP786609 RNJ786609:RNL786609 RXF786609:RXH786609 SHB786609:SHD786609 SQX786609:SQZ786609 TAT786609:TAV786609 TKP786609:TKR786609 TUL786609:TUN786609 UEH786609:UEJ786609 UOD786609:UOF786609 UXZ786609:UYB786609 VHV786609:VHX786609 VRR786609:VRT786609 WBN786609:WBP786609 WLJ786609:WLL786609 WVF786609:WVH786609 IT852145:IV852145 SP852145:SR852145 ACL852145:ACN852145 AMH852145:AMJ852145 AWD852145:AWF852145 BFZ852145:BGB852145 BPV852145:BPX852145 BZR852145:BZT852145 CJN852145:CJP852145 CTJ852145:CTL852145 DDF852145:DDH852145 DNB852145:DND852145 DWX852145:DWZ852145 EGT852145:EGV852145 EQP852145:EQR852145 FAL852145:FAN852145 FKH852145:FKJ852145 FUD852145:FUF852145 GDZ852145:GEB852145 GNV852145:GNX852145 GXR852145:GXT852145 HHN852145:HHP852145 HRJ852145:HRL852145 IBF852145:IBH852145 ILB852145:ILD852145 IUX852145:IUZ852145 JET852145:JEV852145 JOP852145:JOR852145 JYL852145:JYN852145 KIH852145:KIJ852145 KSD852145:KSF852145 LBZ852145:LCB852145 LLV852145:LLX852145 LVR852145:LVT852145 MFN852145:MFP852145 MPJ852145:MPL852145 MZF852145:MZH852145 NJB852145:NJD852145 NSX852145:NSZ852145 OCT852145:OCV852145 OMP852145:OMR852145 OWL852145:OWN852145 PGH852145:PGJ852145 PQD852145:PQF852145 PZZ852145:QAB852145 QJV852145:QJX852145 QTR852145:QTT852145 RDN852145:RDP852145 RNJ852145:RNL852145 RXF852145:RXH852145 SHB852145:SHD852145 SQX852145:SQZ852145 TAT852145:TAV852145 TKP852145:TKR852145 TUL852145:TUN852145 UEH852145:UEJ852145 UOD852145:UOF852145 UXZ852145:UYB852145 VHV852145:VHX852145 VRR852145:VRT852145 WBN852145:WBP852145 WLJ852145:WLL852145 WVF852145:WVH852145 IT917681:IV917681 SP917681:SR917681 ACL917681:ACN917681 AMH917681:AMJ917681 AWD917681:AWF917681 BFZ917681:BGB917681 BPV917681:BPX917681 BZR917681:BZT917681 CJN917681:CJP917681 CTJ917681:CTL917681 DDF917681:DDH917681 DNB917681:DND917681 DWX917681:DWZ917681 EGT917681:EGV917681 EQP917681:EQR917681 FAL917681:FAN917681 FKH917681:FKJ917681 FUD917681:FUF917681 GDZ917681:GEB917681 GNV917681:GNX917681 GXR917681:GXT917681 HHN917681:HHP917681 HRJ917681:HRL917681 IBF917681:IBH917681 ILB917681:ILD917681 IUX917681:IUZ917681 JET917681:JEV917681 JOP917681:JOR917681 JYL917681:JYN917681 KIH917681:KIJ917681 KSD917681:KSF917681 LBZ917681:LCB917681 LLV917681:LLX917681 LVR917681:LVT917681 MFN917681:MFP917681 MPJ917681:MPL917681 MZF917681:MZH917681 NJB917681:NJD917681 NSX917681:NSZ917681 OCT917681:OCV917681 OMP917681:OMR917681 OWL917681:OWN917681 PGH917681:PGJ917681 PQD917681:PQF917681 PZZ917681:QAB917681 QJV917681:QJX917681 QTR917681:QTT917681 RDN917681:RDP917681 RNJ917681:RNL917681 RXF917681:RXH917681 SHB917681:SHD917681 SQX917681:SQZ917681 TAT917681:TAV917681 TKP917681:TKR917681 TUL917681:TUN917681 UEH917681:UEJ917681 UOD917681:UOF917681 UXZ917681:UYB917681 VHV917681:VHX917681 VRR917681:VRT917681 WBN917681:WBP917681 WLJ917681:WLL917681 WVF917681:WVH917681 IT983217:IV983217 SP983217:SR983217 ACL983217:ACN983217 AMH983217:AMJ983217 AWD983217:AWF983217 BFZ983217:BGB983217 BPV983217:BPX983217 BZR983217:BZT983217 CJN983217:CJP983217 CTJ983217:CTL983217 DDF983217:DDH983217 DNB983217:DND983217 DWX983217:DWZ983217 EGT983217:EGV983217 EQP983217:EQR983217 FAL983217:FAN983217 FKH983217:FKJ983217 FUD983217:FUF983217 GDZ983217:GEB983217 GNV983217:GNX983217 GXR983217:GXT983217 HHN983217:HHP983217 HRJ983217:HRL983217 IBF983217:IBH983217 ILB983217:ILD983217 IUX983217:IUZ983217 JET983217:JEV983217 JOP983217:JOR983217 JYL983217:JYN983217 KIH983217:KIJ983217 KSD983217:KSF983217 LBZ983217:LCB983217 LLV983217:LLX983217 LVR983217:LVT983217 MFN983217:MFP983217 MPJ983217:MPL983217 MZF983217:MZH983217 NJB983217:NJD983217 NSX983217:NSZ983217 OCT983217:OCV983217 OMP983217:OMR983217 OWL983217:OWN983217 PGH983217:PGJ983217 PQD983217:PQF983217 PZZ983217:QAB983217 QJV983217:QJX983217 QTR983217:QTT983217 RDN983217:RDP983217 RNJ983217:RNL983217 RXF983217:RXH983217 SHB983217:SHD983217 SQX983217:SQZ983217 TAT983217:TAV983217 TKP983217:TKR983217 TUL983217:TUN983217 UEH983217:UEJ983217 UOD983217:UOF983217 UXZ983217:UYB983217 VHV983217:VHX983217 VRR983217:VRT983217 WBN983217:WBP983217 WLJ983217:WLL983217 WVF983217:WVH983217 IR189:IV198 SN189:SR198 ACJ189:ACN198 AMF189:AMJ198 AWB189:AWF198 BFX189:BGB198 BPT189:BPX198 BZP189:BZT198 CJL189:CJP198 CTH189:CTL198 DDD189:DDH198 DMZ189:DND198 DWV189:DWZ198 EGR189:EGV198 EQN189:EQR198 FAJ189:FAN198 FKF189:FKJ198 FUB189:FUF198 GDX189:GEB198 GNT189:GNX198 GXP189:GXT198 HHL189:HHP198 HRH189:HRL198 IBD189:IBH198 IKZ189:ILD198 IUV189:IUZ198 JER189:JEV198 JON189:JOR198 JYJ189:JYN198 KIF189:KIJ198 KSB189:KSF198 LBX189:LCB198 LLT189:LLX198 LVP189:LVT198 MFL189:MFP198 MPH189:MPL198 MZD189:MZH198 NIZ189:NJD198 NSV189:NSZ198 OCR189:OCV198 OMN189:OMR198 OWJ189:OWN198 PGF189:PGJ198 PQB189:PQF198 PZX189:QAB198 QJT189:QJX198 QTP189:QTT198 RDL189:RDP198 RNH189:RNL198 RXD189:RXH198 SGZ189:SHD198 SQV189:SQZ198 TAR189:TAV198 TKN189:TKR198 TUJ189:TUN198 UEF189:UEJ198 UOB189:UOF198 UXX189:UYB198 VHT189:VHX198 VRP189:VRT198 WBL189:WBP198 WLH189:WLL198 WVD189:WVH198 IR65703:IV65712 SN65703:SR65712 ACJ65703:ACN65712 AMF65703:AMJ65712 AWB65703:AWF65712 BFX65703:BGB65712 BPT65703:BPX65712 BZP65703:BZT65712 CJL65703:CJP65712 CTH65703:CTL65712 DDD65703:DDH65712 DMZ65703:DND65712 DWV65703:DWZ65712 EGR65703:EGV65712 EQN65703:EQR65712 FAJ65703:FAN65712 FKF65703:FKJ65712 FUB65703:FUF65712 GDX65703:GEB65712 GNT65703:GNX65712 GXP65703:GXT65712 HHL65703:HHP65712 HRH65703:HRL65712 IBD65703:IBH65712 IKZ65703:ILD65712 IUV65703:IUZ65712 JER65703:JEV65712 JON65703:JOR65712 JYJ65703:JYN65712 KIF65703:KIJ65712 KSB65703:KSF65712 LBX65703:LCB65712 LLT65703:LLX65712 LVP65703:LVT65712 MFL65703:MFP65712 MPH65703:MPL65712 MZD65703:MZH65712 NIZ65703:NJD65712 NSV65703:NSZ65712 OCR65703:OCV65712 OMN65703:OMR65712 OWJ65703:OWN65712 PGF65703:PGJ65712 PQB65703:PQF65712 PZX65703:QAB65712 QJT65703:QJX65712 QTP65703:QTT65712 RDL65703:RDP65712 RNH65703:RNL65712 RXD65703:RXH65712 SGZ65703:SHD65712 SQV65703:SQZ65712 TAR65703:TAV65712 TKN65703:TKR65712 TUJ65703:TUN65712 UEF65703:UEJ65712 UOB65703:UOF65712 UXX65703:UYB65712 VHT65703:VHX65712 VRP65703:VRT65712 WBL65703:WBP65712 WLH65703:WLL65712 WVD65703:WVH65712 IR131239:IV131248 SN131239:SR131248 ACJ131239:ACN131248 AMF131239:AMJ131248 AWB131239:AWF131248 BFX131239:BGB131248 BPT131239:BPX131248 BZP131239:BZT131248 CJL131239:CJP131248 CTH131239:CTL131248 DDD131239:DDH131248 DMZ131239:DND131248 DWV131239:DWZ131248 EGR131239:EGV131248 EQN131239:EQR131248 FAJ131239:FAN131248 FKF131239:FKJ131248 FUB131239:FUF131248 GDX131239:GEB131248 GNT131239:GNX131248 GXP131239:GXT131248 HHL131239:HHP131248 HRH131239:HRL131248 IBD131239:IBH131248 IKZ131239:ILD131248 IUV131239:IUZ131248 JER131239:JEV131248 JON131239:JOR131248 JYJ131239:JYN131248 KIF131239:KIJ131248 KSB131239:KSF131248 LBX131239:LCB131248 LLT131239:LLX131248 LVP131239:LVT131248 MFL131239:MFP131248 MPH131239:MPL131248 MZD131239:MZH131248 NIZ131239:NJD131248 NSV131239:NSZ131248 OCR131239:OCV131248 OMN131239:OMR131248 OWJ131239:OWN131248 PGF131239:PGJ131248 PQB131239:PQF131248 PZX131239:QAB131248 QJT131239:QJX131248 QTP131239:QTT131248 RDL131239:RDP131248 RNH131239:RNL131248 RXD131239:RXH131248 SGZ131239:SHD131248 SQV131239:SQZ131248 TAR131239:TAV131248 TKN131239:TKR131248 TUJ131239:TUN131248 UEF131239:UEJ131248 UOB131239:UOF131248 UXX131239:UYB131248 VHT131239:VHX131248 VRP131239:VRT131248 WBL131239:WBP131248 WLH131239:WLL131248 WVD131239:WVH131248 IR196775:IV196784 SN196775:SR196784 ACJ196775:ACN196784 AMF196775:AMJ196784 AWB196775:AWF196784 BFX196775:BGB196784 BPT196775:BPX196784 BZP196775:BZT196784 CJL196775:CJP196784 CTH196775:CTL196784 DDD196775:DDH196784 DMZ196775:DND196784 DWV196775:DWZ196784 EGR196775:EGV196784 EQN196775:EQR196784 FAJ196775:FAN196784 FKF196775:FKJ196784 FUB196775:FUF196784 GDX196775:GEB196784 GNT196775:GNX196784 GXP196775:GXT196784 HHL196775:HHP196784 HRH196775:HRL196784 IBD196775:IBH196784 IKZ196775:ILD196784 IUV196775:IUZ196784 JER196775:JEV196784 JON196775:JOR196784 JYJ196775:JYN196784 KIF196775:KIJ196784 KSB196775:KSF196784 LBX196775:LCB196784 LLT196775:LLX196784 LVP196775:LVT196784 MFL196775:MFP196784 MPH196775:MPL196784 MZD196775:MZH196784 NIZ196775:NJD196784 NSV196775:NSZ196784 OCR196775:OCV196784 OMN196775:OMR196784 OWJ196775:OWN196784 PGF196775:PGJ196784 PQB196775:PQF196784 PZX196775:QAB196784 QJT196775:QJX196784 QTP196775:QTT196784 RDL196775:RDP196784 RNH196775:RNL196784 RXD196775:RXH196784 SGZ196775:SHD196784 SQV196775:SQZ196784 TAR196775:TAV196784 TKN196775:TKR196784 TUJ196775:TUN196784 UEF196775:UEJ196784 UOB196775:UOF196784 UXX196775:UYB196784 VHT196775:VHX196784 VRP196775:VRT196784 WBL196775:WBP196784 WLH196775:WLL196784 WVD196775:WVH196784 IR262311:IV262320 SN262311:SR262320 ACJ262311:ACN262320 AMF262311:AMJ262320 AWB262311:AWF262320 BFX262311:BGB262320 BPT262311:BPX262320 BZP262311:BZT262320 CJL262311:CJP262320 CTH262311:CTL262320 DDD262311:DDH262320 DMZ262311:DND262320 DWV262311:DWZ262320 EGR262311:EGV262320 EQN262311:EQR262320 FAJ262311:FAN262320 FKF262311:FKJ262320 FUB262311:FUF262320 GDX262311:GEB262320 GNT262311:GNX262320 GXP262311:GXT262320 HHL262311:HHP262320 HRH262311:HRL262320 IBD262311:IBH262320 IKZ262311:ILD262320 IUV262311:IUZ262320 JER262311:JEV262320 JON262311:JOR262320 JYJ262311:JYN262320 KIF262311:KIJ262320 KSB262311:KSF262320 LBX262311:LCB262320 LLT262311:LLX262320 LVP262311:LVT262320 MFL262311:MFP262320 MPH262311:MPL262320 MZD262311:MZH262320 NIZ262311:NJD262320 NSV262311:NSZ262320 OCR262311:OCV262320 OMN262311:OMR262320 OWJ262311:OWN262320 PGF262311:PGJ262320 PQB262311:PQF262320 PZX262311:QAB262320 QJT262311:QJX262320 QTP262311:QTT262320 RDL262311:RDP262320 RNH262311:RNL262320 RXD262311:RXH262320 SGZ262311:SHD262320 SQV262311:SQZ262320 TAR262311:TAV262320 TKN262311:TKR262320 TUJ262311:TUN262320 UEF262311:UEJ262320 UOB262311:UOF262320 UXX262311:UYB262320 VHT262311:VHX262320 VRP262311:VRT262320 WBL262311:WBP262320 WLH262311:WLL262320 WVD262311:WVH262320 IR327847:IV327856 SN327847:SR327856 ACJ327847:ACN327856 AMF327847:AMJ327856 AWB327847:AWF327856 BFX327847:BGB327856 BPT327847:BPX327856 BZP327847:BZT327856 CJL327847:CJP327856 CTH327847:CTL327856 DDD327847:DDH327856 DMZ327847:DND327856 DWV327847:DWZ327856 EGR327847:EGV327856 EQN327847:EQR327856 FAJ327847:FAN327856 FKF327847:FKJ327856 FUB327847:FUF327856 GDX327847:GEB327856 GNT327847:GNX327856 GXP327847:GXT327856 HHL327847:HHP327856 HRH327847:HRL327856 IBD327847:IBH327856 IKZ327847:ILD327856 IUV327847:IUZ327856 JER327847:JEV327856 JON327847:JOR327856 JYJ327847:JYN327856 KIF327847:KIJ327856 KSB327847:KSF327856 LBX327847:LCB327856 LLT327847:LLX327856 LVP327847:LVT327856 MFL327847:MFP327856 MPH327847:MPL327856 MZD327847:MZH327856 NIZ327847:NJD327856 NSV327847:NSZ327856 OCR327847:OCV327856 OMN327847:OMR327856 OWJ327847:OWN327856 PGF327847:PGJ327856 PQB327847:PQF327856 PZX327847:QAB327856 QJT327847:QJX327856 QTP327847:QTT327856 RDL327847:RDP327856 RNH327847:RNL327856 RXD327847:RXH327856 SGZ327847:SHD327856 SQV327847:SQZ327856 TAR327847:TAV327856 TKN327847:TKR327856 TUJ327847:TUN327856 UEF327847:UEJ327856 UOB327847:UOF327856 UXX327847:UYB327856 VHT327847:VHX327856 VRP327847:VRT327856 WBL327847:WBP327856 WLH327847:WLL327856 WVD327847:WVH327856 IR393383:IV393392 SN393383:SR393392 ACJ393383:ACN393392 AMF393383:AMJ393392 AWB393383:AWF393392 BFX393383:BGB393392 BPT393383:BPX393392 BZP393383:BZT393392 CJL393383:CJP393392 CTH393383:CTL393392 DDD393383:DDH393392 DMZ393383:DND393392 DWV393383:DWZ393392 EGR393383:EGV393392 EQN393383:EQR393392 FAJ393383:FAN393392 FKF393383:FKJ393392 FUB393383:FUF393392 GDX393383:GEB393392 GNT393383:GNX393392 GXP393383:GXT393392 HHL393383:HHP393392 HRH393383:HRL393392 IBD393383:IBH393392 IKZ393383:ILD393392 IUV393383:IUZ393392 JER393383:JEV393392 JON393383:JOR393392 JYJ393383:JYN393392 KIF393383:KIJ393392 KSB393383:KSF393392 LBX393383:LCB393392 LLT393383:LLX393392 LVP393383:LVT393392 MFL393383:MFP393392 MPH393383:MPL393392 MZD393383:MZH393392 NIZ393383:NJD393392 NSV393383:NSZ393392 OCR393383:OCV393392 OMN393383:OMR393392 OWJ393383:OWN393392 PGF393383:PGJ393392 PQB393383:PQF393392 PZX393383:QAB393392 QJT393383:QJX393392 QTP393383:QTT393392 RDL393383:RDP393392 RNH393383:RNL393392 RXD393383:RXH393392 SGZ393383:SHD393392 SQV393383:SQZ393392 TAR393383:TAV393392 TKN393383:TKR393392 TUJ393383:TUN393392 UEF393383:UEJ393392 UOB393383:UOF393392 UXX393383:UYB393392 VHT393383:VHX393392 VRP393383:VRT393392 WBL393383:WBP393392 WLH393383:WLL393392 WVD393383:WVH393392 IR458919:IV458928 SN458919:SR458928 ACJ458919:ACN458928 AMF458919:AMJ458928 AWB458919:AWF458928 BFX458919:BGB458928 BPT458919:BPX458928 BZP458919:BZT458928 CJL458919:CJP458928 CTH458919:CTL458928 DDD458919:DDH458928 DMZ458919:DND458928 DWV458919:DWZ458928 EGR458919:EGV458928 EQN458919:EQR458928 FAJ458919:FAN458928 FKF458919:FKJ458928 FUB458919:FUF458928 GDX458919:GEB458928 GNT458919:GNX458928 GXP458919:GXT458928 HHL458919:HHP458928 HRH458919:HRL458928 IBD458919:IBH458928 IKZ458919:ILD458928 IUV458919:IUZ458928 JER458919:JEV458928 JON458919:JOR458928 JYJ458919:JYN458928 KIF458919:KIJ458928 KSB458919:KSF458928 LBX458919:LCB458928 LLT458919:LLX458928 LVP458919:LVT458928 MFL458919:MFP458928 MPH458919:MPL458928 MZD458919:MZH458928 NIZ458919:NJD458928 NSV458919:NSZ458928 OCR458919:OCV458928 OMN458919:OMR458928 OWJ458919:OWN458928 PGF458919:PGJ458928 PQB458919:PQF458928 PZX458919:QAB458928 QJT458919:QJX458928 QTP458919:QTT458928 RDL458919:RDP458928 RNH458919:RNL458928 RXD458919:RXH458928 SGZ458919:SHD458928 SQV458919:SQZ458928 TAR458919:TAV458928 TKN458919:TKR458928 TUJ458919:TUN458928 UEF458919:UEJ458928 UOB458919:UOF458928 UXX458919:UYB458928 VHT458919:VHX458928 VRP458919:VRT458928 WBL458919:WBP458928 WLH458919:WLL458928 WVD458919:WVH458928 IR524455:IV524464 SN524455:SR524464 ACJ524455:ACN524464 AMF524455:AMJ524464 AWB524455:AWF524464 BFX524455:BGB524464 BPT524455:BPX524464 BZP524455:BZT524464 CJL524455:CJP524464 CTH524455:CTL524464 DDD524455:DDH524464 DMZ524455:DND524464 DWV524455:DWZ524464 EGR524455:EGV524464 EQN524455:EQR524464 FAJ524455:FAN524464 FKF524455:FKJ524464 FUB524455:FUF524464 GDX524455:GEB524464 GNT524455:GNX524464 GXP524455:GXT524464 HHL524455:HHP524464 HRH524455:HRL524464 IBD524455:IBH524464 IKZ524455:ILD524464 IUV524455:IUZ524464 JER524455:JEV524464 JON524455:JOR524464 JYJ524455:JYN524464 KIF524455:KIJ524464 KSB524455:KSF524464 LBX524455:LCB524464 LLT524455:LLX524464 LVP524455:LVT524464 MFL524455:MFP524464 MPH524455:MPL524464 MZD524455:MZH524464 NIZ524455:NJD524464 NSV524455:NSZ524464 OCR524455:OCV524464 OMN524455:OMR524464 OWJ524455:OWN524464 PGF524455:PGJ524464 PQB524455:PQF524464 PZX524455:QAB524464 QJT524455:QJX524464 QTP524455:QTT524464 RDL524455:RDP524464 RNH524455:RNL524464 RXD524455:RXH524464 SGZ524455:SHD524464 SQV524455:SQZ524464 TAR524455:TAV524464 TKN524455:TKR524464 TUJ524455:TUN524464 UEF524455:UEJ524464 UOB524455:UOF524464 UXX524455:UYB524464 VHT524455:VHX524464 VRP524455:VRT524464 WBL524455:WBP524464 WLH524455:WLL524464 WVD524455:WVH524464 IR589991:IV590000 SN589991:SR590000 ACJ589991:ACN590000 AMF589991:AMJ590000 AWB589991:AWF590000 BFX589991:BGB590000 BPT589991:BPX590000 BZP589991:BZT590000 CJL589991:CJP590000 CTH589991:CTL590000 DDD589991:DDH590000 DMZ589991:DND590000 DWV589991:DWZ590000 EGR589991:EGV590000 EQN589991:EQR590000 FAJ589991:FAN590000 FKF589991:FKJ590000 FUB589991:FUF590000 GDX589991:GEB590000 GNT589991:GNX590000 GXP589991:GXT590000 HHL589991:HHP590000 HRH589991:HRL590000 IBD589991:IBH590000 IKZ589991:ILD590000 IUV589991:IUZ590000 JER589991:JEV590000 JON589991:JOR590000 JYJ589991:JYN590000 KIF589991:KIJ590000 KSB589991:KSF590000 LBX589991:LCB590000 LLT589991:LLX590000 LVP589991:LVT590000 MFL589991:MFP590000 MPH589991:MPL590000 MZD589991:MZH590000 NIZ589991:NJD590000 NSV589991:NSZ590000 OCR589991:OCV590000 OMN589991:OMR590000 OWJ589991:OWN590000 PGF589991:PGJ590000 PQB589991:PQF590000 PZX589991:QAB590000 QJT589991:QJX590000 QTP589991:QTT590000 RDL589991:RDP590000 RNH589991:RNL590000 RXD589991:RXH590000 SGZ589991:SHD590000 SQV589991:SQZ590000 TAR589991:TAV590000 TKN589991:TKR590000 TUJ589991:TUN590000 UEF589991:UEJ590000 UOB589991:UOF590000 UXX589991:UYB590000 VHT589991:VHX590000 VRP589991:VRT590000 WBL589991:WBP590000 WLH589991:WLL590000 WVD589991:WVH590000 IR655527:IV655536 SN655527:SR655536 ACJ655527:ACN655536 AMF655527:AMJ655536 AWB655527:AWF655536 BFX655527:BGB655536 BPT655527:BPX655536 BZP655527:BZT655536 CJL655527:CJP655536 CTH655527:CTL655536 DDD655527:DDH655536 DMZ655527:DND655536 DWV655527:DWZ655536 EGR655527:EGV655536 EQN655527:EQR655536 FAJ655527:FAN655536 FKF655527:FKJ655536 FUB655527:FUF655536 GDX655527:GEB655536 GNT655527:GNX655536 GXP655527:GXT655536 HHL655527:HHP655536 HRH655527:HRL655536 IBD655527:IBH655536 IKZ655527:ILD655536 IUV655527:IUZ655536 JER655527:JEV655536 JON655527:JOR655536 JYJ655527:JYN655536 KIF655527:KIJ655536 KSB655527:KSF655536 LBX655527:LCB655536 LLT655527:LLX655536 LVP655527:LVT655536 MFL655527:MFP655536 MPH655527:MPL655536 MZD655527:MZH655536 NIZ655527:NJD655536 NSV655527:NSZ655536 OCR655527:OCV655536 OMN655527:OMR655536 OWJ655527:OWN655536 PGF655527:PGJ655536 PQB655527:PQF655536 PZX655527:QAB655536 QJT655527:QJX655536 QTP655527:QTT655536 RDL655527:RDP655536 RNH655527:RNL655536 RXD655527:RXH655536 SGZ655527:SHD655536 SQV655527:SQZ655536 TAR655527:TAV655536 TKN655527:TKR655536 TUJ655527:TUN655536 UEF655527:UEJ655536 UOB655527:UOF655536 UXX655527:UYB655536 VHT655527:VHX655536 VRP655527:VRT655536 WBL655527:WBP655536 WLH655527:WLL655536 WVD655527:WVH655536 IR721063:IV721072 SN721063:SR721072 ACJ721063:ACN721072 AMF721063:AMJ721072 AWB721063:AWF721072 BFX721063:BGB721072 BPT721063:BPX721072 BZP721063:BZT721072 CJL721063:CJP721072 CTH721063:CTL721072 DDD721063:DDH721072 DMZ721063:DND721072 DWV721063:DWZ721072 EGR721063:EGV721072 EQN721063:EQR721072 FAJ721063:FAN721072 FKF721063:FKJ721072 FUB721063:FUF721072 GDX721063:GEB721072 GNT721063:GNX721072 GXP721063:GXT721072 HHL721063:HHP721072 HRH721063:HRL721072 IBD721063:IBH721072 IKZ721063:ILD721072 IUV721063:IUZ721072 JER721063:JEV721072 JON721063:JOR721072 JYJ721063:JYN721072 KIF721063:KIJ721072 KSB721063:KSF721072 LBX721063:LCB721072 LLT721063:LLX721072 LVP721063:LVT721072 MFL721063:MFP721072 MPH721063:MPL721072 MZD721063:MZH721072 NIZ721063:NJD721072 NSV721063:NSZ721072 OCR721063:OCV721072 OMN721063:OMR721072 OWJ721063:OWN721072 PGF721063:PGJ721072 PQB721063:PQF721072 PZX721063:QAB721072 QJT721063:QJX721072 QTP721063:QTT721072 RDL721063:RDP721072 RNH721063:RNL721072 RXD721063:RXH721072 SGZ721063:SHD721072 SQV721063:SQZ721072 TAR721063:TAV721072 TKN721063:TKR721072 TUJ721063:TUN721072 UEF721063:UEJ721072 UOB721063:UOF721072 UXX721063:UYB721072 VHT721063:VHX721072 VRP721063:VRT721072 WBL721063:WBP721072 WLH721063:WLL721072 WVD721063:WVH721072 IR786599:IV786608 SN786599:SR786608 ACJ786599:ACN786608 AMF786599:AMJ786608 AWB786599:AWF786608 BFX786599:BGB786608 BPT786599:BPX786608 BZP786599:BZT786608 CJL786599:CJP786608 CTH786599:CTL786608 DDD786599:DDH786608 DMZ786599:DND786608 DWV786599:DWZ786608 EGR786599:EGV786608 EQN786599:EQR786608 FAJ786599:FAN786608 FKF786599:FKJ786608 FUB786599:FUF786608 GDX786599:GEB786608 GNT786599:GNX786608 GXP786599:GXT786608 HHL786599:HHP786608 HRH786599:HRL786608 IBD786599:IBH786608 IKZ786599:ILD786608 IUV786599:IUZ786608 JER786599:JEV786608 JON786599:JOR786608 JYJ786599:JYN786608 KIF786599:KIJ786608 KSB786599:KSF786608 LBX786599:LCB786608 LLT786599:LLX786608 LVP786599:LVT786608 MFL786599:MFP786608 MPH786599:MPL786608 MZD786599:MZH786608 NIZ786599:NJD786608 NSV786599:NSZ786608 OCR786599:OCV786608 OMN786599:OMR786608 OWJ786599:OWN786608 PGF786599:PGJ786608 PQB786599:PQF786608 PZX786599:QAB786608 QJT786599:QJX786608 QTP786599:QTT786608 RDL786599:RDP786608 RNH786599:RNL786608 RXD786599:RXH786608 SGZ786599:SHD786608 SQV786599:SQZ786608 TAR786599:TAV786608 TKN786599:TKR786608 TUJ786599:TUN786608 UEF786599:UEJ786608 UOB786599:UOF786608 UXX786599:UYB786608 VHT786599:VHX786608 VRP786599:VRT786608 WBL786599:WBP786608 WLH786599:WLL786608 WVD786599:WVH786608 IR852135:IV852144 SN852135:SR852144 ACJ852135:ACN852144 AMF852135:AMJ852144 AWB852135:AWF852144 BFX852135:BGB852144 BPT852135:BPX852144 BZP852135:BZT852144 CJL852135:CJP852144 CTH852135:CTL852144 DDD852135:DDH852144 DMZ852135:DND852144 DWV852135:DWZ852144 EGR852135:EGV852144 EQN852135:EQR852144 FAJ852135:FAN852144 FKF852135:FKJ852144 FUB852135:FUF852144 GDX852135:GEB852144 GNT852135:GNX852144 GXP852135:GXT852144 HHL852135:HHP852144 HRH852135:HRL852144 IBD852135:IBH852144 IKZ852135:ILD852144 IUV852135:IUZ852144 JER852135:JEV852144 JON852135:JOR852144 JYJ852135:JYN852144 KIF852135:KIJ852144 KSB852135:KSF852144 LBX852135:LCB852144 LLT852135:LLX852144 LVP852135:LVT852144 MFL852135:MFP852144 MPH852135:MPL852144 MZD852135:MZH852144 NIZ852135:NJD852144 NSV852135:NSZ852144 OCR852135:OCV852144 OMN852135:OMR852144 OWJ852135:OWN852144 PGF852135:PGJ852144 PQB852135:PQF852144 PZX852135:QAB852144 QJT852135:QJX852144 QTP852135:QTT852144 RDL852135:RDP852144 RNH852135:RNL852144 RXD852135:RXH852144 SGZ852135:SHD852144 SQV852135:SQZ852144 TAR852135:TAV852144 TKN852135:TKR852144 TUJ852135:TUN852144 UEF852135:UEJ852144 UOB852135:UOF852144 UXX852135:UYB852144 VHT852135:VHX852144 VRP852135:VRT852144 WBL852135:WBP852144 WLH852135:WLL852144 WVD852135:WVH852144 IR917671:IV917680 SN917671:SR917680 ACJ917671:ACN917680 AMF917671:AMJ917680 AWB917671:AWF917680 BFX917671:BGB917680 BPT917671:BPX917680 BZP917671:BZT917680 CJL917671:CJP917680 CTH917671:CTL917680 DDD917671:DDH917680 DMZ917671:DND917680 DWV917671:DWZ917680 EGR917671:EGV917680 EQN917671:EQR917680 FAJ917671:FAN917680 FKF917671:FKJ917680 FUB917671:FUF917680 GDX917671:GEB917680 GNT917671:GNX917680 GXP917671:GXT917680 HHL917671:HHP917680 HRH917671:HRL917680 IBD917671:IBH917680 IKZ917671:ILD917680 IUV917671:IUZ917680 JER917671:JEV917680 JON917671:JOR917680 JYJ917671:JYN917680 KIF917671:KIJ917680 KSB917671:KSF917680 LBX917671:LCB917680 LLT917671:LLX917680 LVP917671:LVT917680 MFL917671:MFP917680 MPH917671:MPL917680 MZD917671:MZH917680 NIZ917671:NJD917680 NSV917671:NSZ917680 OCR917671:OCV917680 OMN917671:OMR917680 OWJ917671:OWN917680 PGF917671:PGJ917680 PQB917671:PQF917680 PZX917671:QAB917680 QJT917671:QJX917680 QTP917671:QTT917680 RDL917671:RDP917680 RNH917671:RNL917680 RXD917671:RXH917680 SGZ917671:SHD917680 SQV917671:SQZ917680 TAR917671:TAV917680 TKN917671:TKR917680 TUJ917671:TUN917680 UEF917671:UEJ917680 UOB917671:UOF917680 UXX917671:UYB917680 VHT917671:VHX917680 VRP917671:VRT917680 WBL917671:WBP917680 WLH917671:WLL917680 WVD917671:WVH917680 IR983207:IV983216 SN983207:SR983216 ACJ983207:ACN983216 AMF983207:AMJ983216 AWB983207:AWF983216 BFX983207:BGB983216 BPT983207:BPX983216 BZP983207:BZT983216 CJL983207:CJP983216 CTH983207:CTL983216 DDD983207:DDH983216 DMZ983207:DND983216 DWV983207:DWZ983216 EGR983207:EGV983216 EQN983207:EQR983216 FAJ983207:FAN983216 FKF983207:FKJ983216 FUB983207:FUF983216 GDX983207:GEB983216 GNT983207:GNX983216 GXP983207:GXT983216 HHL983207:HHP983216 HRH983207:HRL983216 IBD983207:IBH983216 IKZ983207:ILD983216 IUV983207:IUZ983216 JER983207:JEV983216 JON983207:JOR983216 JYJ983207:JYN983216 KIF983207:KIJ983216 KSB983207:KSF983216 LBX983207:LCB983216 LLT983207:LLX983216 LVP983207:LVT983216 MFL983207:MFP983216 MPH983207:MPL983216 MZD983207:MZH983216 NIZ983207:NJD983216 NSV983207:NSZ983216 OCR983207:OCV983216 OMN983207:OMR983216 OWJ983207:OWN983216 PGF983207:PGJ983216 PQB983207:PQF983216 PZX983207:QAB983216 QJT983207:QJX983216 QTP983207:QTT983216 RDL983207:RDP983216 RNH983207:RNL983216 RXD983207:RXH983216 SGZ983207:SHD983216 SQV983207:SQZ983216 TAR983207:TAV983216 TKN983207:TKR983216 TUJ983207:TUN983216 UEF983207:UEJ983216 UOB983207:UOF983216 UXX983207:UYB983216 VHT983207:VHX983216 VRP983207:VRT983216 WBL983207:WBP983216 WLH983207:WLL983216 WVD983207:WVH983216 IT179:IV179 SP179:SR179 ACL179:ACN179 AMH179:AMJ179 AWD179:AWF179 BFZ179:BGB179 BPV179:BPX179 BZR179:BZT179 CJN179:CJP179 CTJ179:CTL179 DDF179:DDH179 DNB179:DND179 DWX179:DWZ179 EGT179:EGV179 EQP179:EQR179 FAL179:FAN179 FKH179:FKJ179 FUD179:FUF179 GDZ179:GEB179 GNV179:GNX179 GXR179:GXT179 HHN179:HHP179 HRJ179:HRL179 IBF179:IBH179 ILB179:ILD179 IUX179:IUZ179 JET179:JEV179 JOP179:JOR179 JYL179:JYN179 KIH179:KIJ179 KSD179:KSF179 LBZ179:LCB179 LLV179:LLX179 LVR179:LVT179 MFN179:MFP179 MPJ179:MPL179 MZF179:MZH179 NJB179:NJD179 NSX179:NSZ179 OCT179:OCV179 OMP179:OMR179 OWL179:OWN179 PGH179:PGJ179 PQD179:PQF179 PZZ179:QAB179 QJV179:QJX179 QTR179:QTT179 RDN179:RDP179 RNJ179:RNL179 RXF179:RXH179 SHB179:SHD179 SQX179:SQZ179 TAT179:TAV179 TKP179:TKR179 TUL179:TUN179 UEH179:UEJ179 UOD179:UOF179 UXZ179:UYB179 VHV179:VHX179 VRR179:VRT179 WBN179:WBP179 WLJ179:WLL179 WVF179:WVH179 IT65693:IV65693 SP65693:SR65693 ACL65693:ACN65693 AMH65693:AMJ65693 AWD65693:AWF65693 BFZ65693:BGB65693 BPV65693:BPX65693 BZR65693:BZT65693 CJN65693:CJP65693 CTJ65693:CTL65693 DDF65693:DDH65693 DNB65693:DND65693 DWX65693:DWZ65693 EGT65693:EGV65693 EQP65693:EQR65693 FAL65693:FAN65693 FKH65693:FKJ65693 FUD65693:FUF65693 GDZ65693:GEB65693 GNV65693:GNX65693 GXR65693:GXT65693 HHN65693:HHP65693 HRJ65693:HRL65693 IBF65693:IBH65693 ILB65693:ILD65693 IUX65693:IUZ65693 JET65693:JEV65693 JOP65693:JOR65693 JYL65693:JYN65693 KIH65693:KIJ65693 KSD65693:KSF65693 LBZ65693:LCB65693 LLV65693:LLX65693 LVR65693:LVT65693 MFN65693:MFP65693 MPJ65693:MPL65693 MZF65693:MZH65693 NJB65693:NJD65693 NSX65693:NSZ65693 OCT65693:OCV65693 OMP65693:OMR65693 OWL65693:OWN65693 PGH65693:PGJ65693 PQD65693:PQF65693 PZZ65693:QAB65693 QJV65693:QJX65693 QTR65693:QTT65693 RDN65693:RDP65693 RNJ65693:RNL65693 RXF65693:RXH65693 SHB65693:SHD65693 SQX65693:SQZ65693 TAT65693:TAV65693 TKP65693:TKR65693 TUL65693:TUN65693 UEH65693:UEJ65693 UOD65693:UOF65693 UXZ65693:UYB65693 VHV65693:VHX65693 VRR65693:VRT65693 WBN65693:WBP65693 WLJ65693:WLL65693 WVF65693:WVH65693 IT131229:IV131229 SP131229:SR131229 ACL131229:ACN131229 AMH131229:AMJ131229 AWD131229:AWF131229 BFZ131229:BGB131229 BPV131229:BPX131229 BZR131229:BZT131229 CJN131229:CJP131229 CTJ131229:CTL131229 DDF131229:DDH131229 DNB131229:DND131229 DWX131229:DWZ131229 EGT131229:EGV131229 EQP131229:EQR131229 FAL131229:FAN131229 FKH131229:FKJ131229 FUD131229:FUF131229 GDZ131229:GEB131229 GNV131229:GNX131229 GXR131229:GXT131229 HHN131229:HHP131229 HRJ131229:HRL131229 IBF131229:IBH131229 ILB131229:ILD131229 IUX131229:IUZ131229 JET131229:JEV131229 JOP131229:JOR131229 JYL131229:JYN131229 KIH131229:KIJ131229 KSD131229:KSF131229 LBZ131229:LCB131229 LLV131229:LLX131229 LVR131229:LVT131229 MFN131229:MFP131229 MPJ131229:MPL131229 MZF131229:MZH131229 NJB131229:NJD131229 NSX131229:NSZ131229 OCT131229:OCV131229 OMP131229:OMR131229 OWL131229:OWN131229 PGH131229:PGJ131229 PQD131229:PQF131229 PZZ131229:QAB131229 QJV131229:QJX131229 QTR131229:QTT131229 RDN131229:RDP131229 RNJ131229:RNL131229 RXF131229:RXH131229 SHB131229:SHD131229 SQX131229:SQZ131229 TAT131229:TAV131229 TKP131229:TKR131229 TUL131229:TUN131229 UEH131229:UEJ131229 UOD131229:UOF131229 UXZ131229:UYB131229 VHV131229:VHX131229 VRR131229:VRT131229 WBN131229:WBP131229 WLJ131229:WLL131229 WVF131229:WVH131229 IT196765:IV196765 SP196765:SR196765 ACL196765:ACN196765 AMH196765:AMJ196765 AWD196765:AWF196765 BFZ196765:BGB196765 BPV196765:BPX196765 BZR196765:BZT196765 CJN196765:CJP196765 CTJ196765:CTL196765 DDF196765:DDH196765 DNB196765:DND196765 DWX196765:DWZ196765 EGT196765:EGV196765 EQP196765:EQR196765 FAL196765:FAN196765 FKH196765:FKJ196765 FUD196765:FUF196765 GDZ196765:GEB196765 GNV196765:GNX196765 GXR196765:GXT196765 HHN196765:HHP196765 HRJ196765:HRL196765 IBF196765:IBH196765 ILB196765:ILD196765 IUX196765:IUZ196765 JET196765:JEV196765 JOP196765:JOR196765 JYL196765:JYN196765 KIH196765:KIJ196765 KSD196765:KSF196765 LBZ196765:LCB196765 LLV196765:LLX196765 LVR196765:LVT196765 MFN196765:MFP196765 MPJ196765:MPL196765 MZF196765:MZH196765 NJB196765:NJD196765 NSX196765:NSZ196765 OCT196765:OCV196765 OMP196765:OMR196765 OWL196765:OWN196765 PGH196765:PGJ196765 PQD196765:PQF196765 PZZ196765:QAB196765 QJV196765:QJX196765 QTR196765:QTT196765 RDN196765:RDP196765 RNJ196765:RNL196765 RXF196765:RXH196765 SHB196765:SHD196765 SQX196765:SQZ196765 TAT196765:TAV196765 TKP196765:TKR196765 TUL196765:TUN196765 UEH196765:UEJ196765 UOD196765:UOF196765 UXZ196765:UYB196765 VHV196765:VHX196765 VRR196765:VRT196765 WBN196765:WBP196765 WLJ196765:WLL196765 WVF196765:WVH196765 IT262301:IV262301 SP262301:SR262301 ACL262301:ACN262301 AMH262301:AMJ262301 AWD262301:AWF262301 BFZ262301:BGB262301 BPV262301:BPX262301 BZR262301:BZT262301 CJN262301:CJP262301 CTJ262301:CTL262301 DDF262301:DDH262301 DNB262301:DND262301 DWX262301:DWZ262301 EGT262301:EGV262301 EQP262301:EQR262301 FAL262301:FAN262301 FKH262301:FKJ262301 FUD262301:FUF262301 GDZ262301:GEB262301 GNV262301:GNX262301 GXR262301:GXT262301 HHN262301:HHP262301 HRJ262301:HRL262301 IBF262301:IBH262301 ILB262301:ILD262301 IUX262301:IUZ262301 JET262301:JEV262301 JOP262301:JOR262301 JYL262301:JYN262301 KIH262301:KIJ262301 KSD262301:KSF262301 LBZ262301:LCB262301 LLV262301:LLX262301 LVR262301:LVT262301 MFN262301:MFP262301 MPJ262301:MPL262301 MZF262301:MZH262301 NJB262301:NJD262301 NSX262301:NSZ262301 OCT262301:OCV262301 OMP262301:OMR262301 OWL262301:OWN262301 PGH262301:PGJ262301 PQD262301:PQF262301 PZZ262301:QAB262301 QJV262301:QJX262301 QTR262301:QTT262301 RDN262301:RDP262301 RNJ262301:RNL262301 RXF262301:RXH262301 SHB262301:SHD262301 SQX262301:SQZ262301 TAT262301:TAV262301 TKP262301:TKR262301 TUL262301:TUN262301 UEH262301:UEJ262301 UOD262301:UOF262301 UXZ262301:UYB262301 VHV262301:VHX262301 VRR262301:VRT262301 WBN262301:WBP262301 WLJ262301:WLL262301 WVF262301:WVH262301 IT327837:IV327837 SP327837:SR327837 ACL327837:ACN327837 AMH327837:AMJ327837 AWD327837:AWF327837 BFZ327837:BGB327837 BPV327837:BPX327837 BZR327837:BZT327837 CJN327837:CJP327837 CTJ327837:CTL327837 DDF327837:DDH327837 DNB327837:DND327837 DWX327837:DWZ327837 EGT327837:EGV327837 EQP327837:EQR327837 FAL327837:FAN327837 FKH327837:FKJ327837 FUD327837:FUF327837 GDZ327837:GEB327837 GNV327837:GNX327837 GXR327837:GXT327837 HHN327837:HHP327837 HRJ327837:HRL327837 IBF327837:IBH327837 ILB327837:ILD327837 IUX327837:IUZ327837 JET327837:JEV327837 JOP327837:JOR327837 JYL327837:JYN327837 KIH327837:KIJ327837 KSD327837:KSF327837 LBZ327837:LCB327837 LLV327837:LLX327837 LVR327837:LVT327837 MFN327837:MFP327837 MPJ327837:MPL327837 MZF327837:MZH327837 NJB327837:NJD327837 NSX327837:NSZ327837 OCT327837:OCV327837 OMP327837:OMR327837 OWL327837:OWN327837 PGH327837:PGJ327837 PQD327837:PQF327837 PZZ327837:QAB327837 QJV327837:QJX327837 QTR327837:QTT327837 RDN327837:RDP327837 RNJ327837:RNL327837 RXF327837:RXH327837 SHB327837:SHD327837 SQX327837:SQZ327837 TAT327837:TAV327837 TKP327837:TKR327837 TUL327837:TUN327837 UEH327837:UEJ327837 UOD327837:UOF327837 UXZ327837:UYB327837 VHV327837:VHX327837 VRR327837:VRT327837 WBN327837:WBP327837 WLJ327837:WLL327837 WVF327837:WVH327837 IT393373:IV393373 SP393373:SR393373 ACL393373:ACN393373 AMH393373:AMJ393373 AWD393373:AWF393373 BFZ393373:BGB393373 BPV393373:BPX393373 BZR393373:BZT393373 CJN393373:CJP393373 CTJ393373:CTL393373 DDF393373:DDH393373 DNB393373:DND393373 DWX393373:DWZ393373 EGT393373:EGV393373 EQP393373:EQR393373 FAL393373:FAN393373 FKH393373:FKJ393373 FUD393373:FUF393373 GDZ393373:GEB393373 GNV393373:GNX393373 GXR393373:GXT393373 HHN393373:HHP393373 HRJ393373:HRL393373 IBF393373:IBH393373 ILB393373:ILD393373 IUX393373:IUZ393373 JET393373:JEV393373 JOP393373:JOR393373 JYL393373:JYN393373 KIH393373:KIJ393373 KSD393373:KSF393373 LBZ393373:LCB393373 LLV393373:LLX393373 LVR393373:LVT393373 MFN393373:MFP393373 MPJ393373:MPL393373 MZF393373:MZH393373 NJB393373:NJD393373 NSX393373:NSZ393373 OCT393373:OCV393373 OMP393373:OMR393373 OWL393373:OWN393373 PGH393373:PGJ393373 PQD393373:PQF393373 PZZ393373:QAB393373 QJV393373:QJX393373 QTR393373:QTT393373 RDN393373:RDP393373 RNJ393373:RNL393373 RXF393373:RXH393373 SHB393373:SHD393373 SQX393373:SQZ393373 TAT393373:TAV393373 TKP393373:TKR393373 TUL393373:TUN393373 UEH393373:UEJ393373 UOD393373:UOF393373 UXZ393373:UYB393373 VHV393373:VHX393373 VRR393373:VRT393373 WBN393373:WBP393373 WLJ393373:WLL393373 WVF393373:WVH393373 IT458909:IV458909 SP458909:SR458909 ACL458909:ACN458909 AMH458909:AMJ458909 AWD458909:AWF458909 BFZ458909:BGB458909 BPV458909:BPX458909 BZR458909:BZT458909 CJN458909:CJP458909 CTJ458909:CTL458909 DDF458909:DDH458909 DNB458909:DND458909 DWX458909:DWZ458909 EGT458909:EGV458909 EQP458909:EQR458909 FAL458909:FAN458909 FKH458909:FKJ458909 FUD458909:FUF458909 GDZ458909:GEB458909 GNV458909:GNX458909 GXR458909:GXT458909 HHN458909:HHP458909 HRJ458909:HRL458909 IBF458909:IBH458909 ILB458909:ILD458909 IUX458909:IUZ458909 JET458909:JEV458909 JOP458909:JOR458909 JYL458909:JYN458909 KIH458909:KIJ458909 KSD458909:KSF458909 LBZ458909:LCB458909 LLV458909:LLX458909 LVR458909:LVT458909 MFN458909:MFP458909 MPJ458909:MPL458909 MZF458909:MZH458909 NJB458909:NJD458909 NSX458909:NSZ458909 OCT458909:OCV458909 OMP458909:OMR458909 OWL458909:OWN458909 PGH458909:PGJ458909 PQD458909:PQF458909 PZZ458909:QAB458909 QJV458909:QJX458909 QTR458909:QTT458909 RDN458909:RDP458909 RNJ458909:RNL458909 RXF458909:RXH458909 SHB458909:SHD458909 SQX458909:SQZ458909 TAT458909:TAV458909 TKP458909:TKR458909 TUL458909:TUN458909 UEH458909:UEJ458909 UOD458909:UOF458909 UXZ458909:UYB458909 VHV458909:VHX458909 VRR458909:VRT458909 WBN458909:WBP458909 WLJ458909:WLL458909 WVF458909:WVH458909 IT524445:IV524445 SP524445:SR524445 ACL524445:ACN524445 AMH524445:AMJ524445 AWD524445:AWF524445 BFZ524445:BGB524445 BPV524445:BPX524445 BZR524445:BZT524445 CJN524445:CJP524445 CTJ524445:CTL524445 DDF524445:DDH524445 DNB524445:DND524445 DWX524445:DWZ524445 EGT524445:EGV524445 EQP524445:EQR524445 FAL524445:FAN524445 FKH524445:FKJ524445 FUD524445:FUF524445 GDZ524445:GEB524445 GNV524445:GNX524445 GXR524445:GXT524445 HHN524445:HHP524445 HRJ524445:HRL524445 IBF524445:IBH524445 ILB524445:ILD524445 IUX524445:IUZ524445 JET524445:JEV524445 JOP524445:JOR524445 JYL524445:JYN524445 KIH524445:KIJ524445 KSD524445:KSF524445 LBZ524445:LCB524445 LLV524445:LLX524445 LVR524445:LVT524445 MFN524445:MFP524445 MPJ524445:MPL524445 MZF524445:MZH524445 NJB524445:NJD524445 NSX524445:NSZ524445 OCT524445:OCV524445 OMP524445:OMR524445 OWL524445:OWN524445 PGH524445:PGJ524445 PQD524445:PQF524445 PZZ524445:QAB524445 QJV524445:QJX524445 QTR524445:QTT524445 RDN524445:RDP524445 RNJ524445:RNL524445 RXF524445:RXH524445 SHB524445:SHD524445 SQX524445:SQZ524445 TAT524445:TAV524445 TKP524445:TKR524445 TUL524445:TUN524445 UEH524445:UEJ524445 UOD524445:UOF524445 UXZ524445:UYB524445 VHV524445:VHX524445 VRR524445:VRT524445 WBN524445:WBP524445 WLJ524445:WLL524445 WVF524445:WVH524445 IT589981:IV589981 SP589981:SR589981 ACL589981:ACN589981 AMH589981:AMJ589981 AWD589981:AWF589981 BFZ589981:BGB589981 BPV589981:BPX589981 BZR589981:BZT589981 CJN589981:CJP589981 CTJ589981:CTL589981 DDF589981:DDH589981 DNB589981:DND589981 DWX589981:DWZ589981 EGT589981:EGV589981 EQP589981:EQR589981 FAL589981:FAN589981 FKH589981:FKJ589981 FUD589981:FUF589981 GDZ589981:GEB589981 GNV589981:GNX589981 GXR589981:GXT589981 HHN589981:HHP589981 HRJ589981:HRL589981 IBF589981:IBH589981 ILB589981:ILD589981 IUX589981:IUZ589981 JET589981:JEV589981 JOP589981:JOR589981 JYL589981:JYN589981 KIH589981:KIJ589981 KSD589981:KSF589981 LBZ589981:LCB589981 LLV589981:LLX589981 LVR589981:LVT589981 MFN589981:MFP589981 MPJ589981:MPL589981 MZF589981:MZH589981 NJB589981:NJD589981 NSX589981:NSZ589981 OCT589981:OCV589981 OMP589981:OMR589981 OWL589981:OWN589981 PGH589981:PGJ589981 PQD589981:PQF589981 PZZ589981:QAB589981 QJV589981:QJX589981 QTR589981:QTT589981 RDN589981:RDP589981 RNJ589981:RNL589981 RXF589981:RXH589981 SHB589981:SHD589981 SQX589981:SQZ589981 TAT589981:TAV589981 TKP589981:TKR589981 TUL589981:TUN589981 UEH589981:UEJ589981 UOD589981:UOF589981 UXZ589981:UYB589981 VHV589981:VHX589981 VRR589981:VRT589981 WBN589981:WBP589981 WLJ589981:WLL589981 WVF589981:WVH589981 IT655517:IV655517 SP655517:SR655517 ACL655517:ACN655517 AMH655517:AMJ655517 AWD655517:AWF655517 BFZ655517:BGB655517 BPV655517:BPX655517 BZR655517:BZT655517 CJN655517:CJP655517 CTJ655517:CTL655517 DDF655517:DDH655517 DNB655517:DND655517 DWX655517:DWZ655517 EGT655517:EGV655517 EQP655517:EQR655517 FAL655517:FAN655517 FKH655517:FKJ655517 FUD655517:FUF655517 GDZ655517:GEB655517 GNV655517:GNX655517 GXR655517:GXT655517 HHN655517:HHP655517 HRJ655517:HRL655517 IBF655517:IBH655517 ILB655517:ILD655517 IUX655517:IUZ655517 JET655517:JEV655517 JOP655517:JOR655517 JYL655517:JYN655517 KIH655517:KIJ655517 KSD655517:KSF655517 LBZ655517:LCB655517 LLV655517:LLX655517 LVR655517:LVT655517 MFN655517:MFP655517 MPJ655517:MPL655517 MZF655517:MZH655517 NJB655517:NJD655517 NSX655517:NSZ655517 OCT655517:OCV655517 OMP655517:OMR655517 OWL655517:OWN655517 PGH655517:PGJ655517 PQD655517:PQF655517 PZZ655517:QAB655517 QJV655517:QJX655517 QTR655517:QTT655517 RDN655517:RDP655517 RNJ655517:RNL655517 RXF655517:RXH655517 SHB655517:SHD655517 SQX655517:SQZ655517 TAT655517:TAV655517 TKP655517:TKR655517 TUL655517:TUN655517 UEH655517:UEJ655517 UOD655517:UOF655517 UXZ655517:UYB655517 VHV655517:VHX655517 VRR655517:VRT655517 WBN655517:WBP655517 WLJ655517:WLL655517 WVF655517:WVH655517 IT721053:IV721053 SP721053:SR721053 ACL721053:ACN721053 AMH721053:AMJ721053 AWD721053:AWF721053 BFZ721053:BGB721053 BPV721053:BPX721053 BZR721053:BZT721053 CJN721053:CJP721053 CTJ721053:CTL721053 DDF721053:DDH721053 DNB721053:DND721053 DWX721053:DWZ721053 EGT721053:EGV721053 EQP721053:EQR721053 FAL721053:FAN721053 FKH721053:FKJ721053 FUD721053:FUF721053 GDZ721053:GEB721053 GNV721053:GNX721053 GXR721053:GXT721053 HHN721053:HHP721053 HRJ721053:HRL721053 IBF721053:IBH721053 ILB721053:ILD721053 IUX721053:IUZ721053 JET721053:JEV721053 JOP721053:JOR721053 JYL721053:JYN721053 KIH721053:KIJ721053 KSD721053:KSF721053 LBZ721053:LCB721053 LLV721053:LLX721053 LVR721053:LVT721053 MFN721053:MFP721053 MPJ721053:MPL721053 MZF721053:MZH721053 NJB721053:NJD721053 NSX721053:NSZ721053 OCT721053:OCV721053 OMP721053:OMR721053 OWL721053:OWN721053 PGH721053:PGJ721053 PQD721053:PQF721053 PZZ721053:QAB721053 QJV721053:QJX721053 QTR721053:QTT721053 RDN721053:RDP721053 RNJ721053:RNL721053 RXF721053:RXH721053 SHB721053:SHD721053 SQX721053:SQZ721053 TAT721053:TAV721053 TKP721053:TKR721053 TUL721053:TUN721053 UEH721053:UEJ721053 UOD721053:UOF721053 UXZ721053:UYB721053 VHV721053:VHX721053 VRR721053:VRT721053 WBN721053:WBP721053 WLJ721053:WLL721053 WVF721053:WVH721053 IT786589:IV786589 SP786589:SR786589 ACL786589:ACN786589 AMH786589:AMJ786589 AWD786589:AWF786589 BFZ786589:BGB786589 BPV786589:BPX786589 BZR786589:BZT786589 CJN786589:CJP786589 CTJ786589:CTL786589 DDF786589:DDH786589 DNB786589:DND786589 DWX786589:DWZ786589 EGT786589:EGV786589 EQP786589:EQR786589 FAL786589:FAN786589 FKH786589:FKJ786589 FUD786589:FUF786589 GDZ786589:GEB786589 GNV786589:GNX786589 GXR786589:GXT786589 HHN786589:HHP786589 HRJ786589:HRL786589 IBF786589:IBH786589 ILB786589:ILD786589 IUX786589:IUZ786589 JET786589:JEV786589 JOP786589:JOR786589 JYL786589:JYN786589 KIH786589:KIJ786589 KSD786589:KSF786589 LBZ786589:LCB786589 LLV786589:LLX786589 LVR786589:LVT786589 MFN786589:MFP786589 MPJ786589:MPL786589 MZF786589:MZH786589 NJB786589:NJD786589 NSX786589:NSZ786589 OCT786589:OCV786589 OMP786589:OMR786589 OWL786589:OWN786589 PGH786589:PGJ786589 PQD786589:PQF786589 PZZ786589:QAB786589 QJV786589:QJX786589 QTR786589:QTT786589 RDN786589:RDP786589 RNJ786589:RNL786589 RXF786589:RXH786589 SHB786589:SHD786589 SQX786589:SQZ786589 TAT786589:TAV786589 TKP786589:TKR786589 TUL786589:TUN786589 UEH786589:UEJ786589 UOD786589:UOF786589 UXZ786589:UYB786589 VHV786589:VHX786589 VRR786589:VRT786589 WBN786589:WBP786589 WLJ786589:WLL786589 WVF786589:WVH786589 IT852125:IV852125 SP852125:SR852125 ACL852125:ACN852125 AMH852125:AMJ852125 AWD852125:AWF852125 BFZ852125:BGB852125 BPV852125:BPX852125 BZR852125:BZT852125 CJN852125:CJP852125 CTJ852125:CTL852125 DDF852125:DDH852125 DNB852125:DND852125 DWX852125:DWZ852125 EGT852125:EGV852125 EQP852125:EQR852125 FAL852125:FAN852125 FKH852125:FKJ852125 FUD852125:FUF852125 GDZ852125:GEB852125 GNV852125:GNX852125 GXR852125:GXT852125 HHN852125:HHP852125 HRJ852125:HRL852125 IBF852125:IBH852125 ILB852125:ILD852125 IUX852125:IUZ852125 JET852125:JEV852125 JOP852125:JOR852125 JYL852125:JYN852125 KIH852125:KIJ852125 KSD852125:KSF852125 LBZ852125:LCB852125 LLV852125:LLX852125 LVR852125:LVT852125 MFN852125:MFP852125 MPJ852125:MPL852125 MZF852125:MZH852125 NJB852125:NJD852125 NSX852125:NSZ852125 OCT852125:OCV852125 OMP852125:OMR852125 OWL852125:OWN852125 PGH852125:PGJ852125 PQD852125:PQF852125 PZZ852125:QAB852125 QJV852125:QJX852125 QTR852125:QTT852125 RDN852125:RDP852125 RNJ852125:RNL852125 RXF852125:RXH852125 SHB852125:SHD852125 SQX852125:SQZ852125 TAT852125:TAV852125 TKP852125:TKR852125 TUL852125:TUN852125 UEH852125:UEJ852125 UOD852125:UOF852125 UXZ852125:UYB852125 VHV852125:VHX852125 VRR852125:VRT852125 WBN852125:WBP852125 WLJ852125:WLL852125 WVF852125:WVH852125 IT917661:IV917661 SP917661:SR917661 ACL917661:ACN917661 AMH917661:AMJ917661 AWD917661:AWF917661 BFZ917661:BGB917661 BPV917661:BPX917661 BZR917661:BZT917661 CJN917661:CJP917661 CTJ917661:CTL917661 DDF917661:DDH917661 DNB917661:DND917661 DWX917661:DWZ917661 EGT917661:EGV917661 EQP917661:EQR917661 FAL917661:FAN917661 FKH917661:FKJ917661 FUD917661:FUF917661 GDZ917661:GEB917661 GNV917661:GNX917661 GXR917661:GXT917661 HHN917661:HHP917661 HRJ917661:HRL917661 IBF917661:IBH917661 ILB917661:ILD917661 IUX917661:IUZ917661 JET917661:JEV917661 JOP917661:JOR917661 JYL917661:JYN917661 KIH917661:KIJ917661 KSD917661:KSF917661 LBZ917661:LCB917661 LLV917661:LLX917661 LVR917661:LVT917661 MFN917661:MFP917661 MPJ917661:MPL917661 MZF917661:MZH917661 NJB917661:NJD917661 NSX917661:NSZ917661 OCT917661:OCV917661 OMP917661:OMR917661 OWL917661:OWN917661 PGH917661:PGJ917661 PQD917661:PQF917661 PZZ917661:QAB917661 QJV917661:QJX917661 QTR917661:QTT917661 RDN917661:RDP917661 RNJ917661:RNL917661 RXF917661:RXH917661 SHB917661:SHD917661 SQX917661:SQZ917661 TAT917661:TAV917661 TKP917661:TKR917661 TUL917661:TUN917661 UEH917661:UEJ917661 UOD917661:UOF917661 UXZ917661:UYB917661 VHV917661:VHX917661 VRR917661:VRT917661 WBN917661:WBP917661 WLJ917661:WLL917661 WVF917661:WVH917661 IT983197:IV983197 SP983197:SR983197 ACL983197:ACN983197 AMH983197:AMJ983197 AWD983197:AWF983197 BFZ983197:BGB983197 BPV983197:BPX983197 BZR983197:BZT983197 CJN983197:CJP983197 CTJ983197:CTL983197 DDF983197:DDH983197 DNB983197:DND983197 DWX983197:DWZ983197 EGT983197:EGV983197 EQP983197:EQR983197 FAL983197:FAN983197 FKH983197:FKJ983197 FUD983197:FUF983197 GDZ983197:GEB983197 GNV983197:GNX983197 GXR983197:GXT983197 HHN983197:HHP983197 HRJ983197:HRL983197 IBF983197:IBH983197 ILB983197:ILD983197 IUX983197:IUZ983197 JET983197:JEV983197 JOP983197:JOR983197 JYL983197:JYN983197 KIH983197:KIJ983197 KSD983197:KSF983197 LBZ983197:LCB983197 LLV983197:LLX983197 LVR983197:LVT983197 MFN983197:MFP983197 MPJ983197:MPL983197 MZF983197:MZH983197 NJB983197:NJD983197 NSX983197:NSZ983197 OCT983197:OCV983197 OMP983197:OMR983197 OWL983197:OWN983197 PGH983197:PGJ983197 PQD983197:PQF983197 PZZ983197:QAB983197 QJV983197:QJX983197 QTR983197:QTT983197 RDN983197:RDP983197 RNJ983197:RNL983197 RXF983197:RXH983197 SHB983197:SHD983197 SQX983197:SQZ983197 TAT983197:TAV983197 TKP983197:TKR983197 TUL983197:TUN983197 UEH983197:UEJ983197 UOD983197:UOF983197 UXZ983197:UYB983197 VHV983197:VHX983197 VRR983197:VRT983197 WBN983197:WBP983197 WLJ983197:WLL983197 WVF983197:WVH983197 IR177:IV178 SN177:SR178 ACJ177:ACN178 AMF177:AMJ178 AWB177:AWF178 BFX177:BGB178 BPT177:BPX178 BZP177:BZT178 CJL177:CJP178 CTH177:CTL178 DDD177:DDH178 DMZ177:DND178 DWV177:DWZ178 EGR177:EGV178 EQN177:EQR178 FAJ177:FAN178 FKF177:FKJ178 FUB177:FUF178 GDX177:GEB178 GNT177:GNX178 GXP177:GXT178 HHL177:HHP178 HRH177:HRL178 IBD177:IBH178 IKZ177:ILD178 IUV177:IUZ178 JER177:JEV178 JON177:JOR178 JYJ177:JYN178 KIF177:KIJ178 KSB177:KSF178 LBX177:LCB178 LLT177:LLX178 LVP177:LVT178 MFL177:MFP178 MPH177:MPL178 MZD177:MZH178 NIZ177:NJD178 NSV177:NSZ178 OCR177:OCV178 OMN177:OMR178 OWJ177:OWN178 PGF177:PGJ178 PQB177:PQF178 PZX177:QAB178 QJT177:QJX178 QTP177:QTT178 RDL177:RDP178 RNH177:RNL178 RXD177:RXH178 SGZ177:SHD178 SQV177:SQZ178 TAR177:TAV178 TKN177:TKR178 TUJ177:TUN178 UEF177:UEJ178 UOB177:UOF178 UXX177:UYB178 VHT177:VHX178 VRP177:VRT178 WBL177:WBP178 WLH177:WLL178 WVD177:WVH178 IR65691:IV65692 SN65691:SR65692 ACJ65691:ACN65692 AMF65691:AMJ65692 AWB65691:AWF65692 BFX65691:BGB65692 BPT65691:BPX65692 BZP65691:BZT65692 CJL65691:CJP65692 CTH65691:CTL65692 DDD65691:DDH65692 DMZ65691:DND65692 DWV65691:DWZ65692 EGR65691:EGV65692 EQN65691:EQR65692 FAJ65691:FAN65692 FKF65691:FKJ65692 FUB65691:FUF65692 GDX65691:GEB65692 GNT65691:GNX65692 GXP65691:GXT65692 HHL65691:HHP65692 HRH65691:HRL65692 IBD65691:IBH65692 IKZ65691:ILD65692 IUV65691:IUZ65692 JER65691:JEV65692 JON65691:JOR65692 JYJ65691:JYN65692 KIF65691:KIJ65692 KSB65691:KSF65692 LBX65691:LCB65692 LLT65691:LLX65692 LVP65691:LVT65692 MFL65691:MFP65692 MPH65691:MPL65692 MZD65691:MZH65692 NIZ65691:NJD65692 NSV65691:NSZ65692 OCR65691:OCV65692 OMN65691:OMR65692 OWJ65691:OWN65692 PGF65691:PGJ65692 PQB65691:PQF65692 PZX65691:QAB65692 QJT65691:QJX65692 QTP65691:QTT65692 RDL65691:RDP65692 RNH65691:RNL65692 RXD65691:RXH65692 SGZ65691:SHD65692 SQV65691:SQZ65692 TAR65691:TAV65692 TKN65691:TKR65692 TUJ65691:TUN65692 UEF65691:UEJ65692 UOB65691:UOF65692 UXX65691:UYB65692 VHT65691:VHX65692 VRP65691:VRT65692 WBL65691:WBP65692 WLH65691:WLL65692 WVD65691:WVH65692 IR131227:IV131228 SN131227:SR131228 ACJ131227:ACN131228 AMF131227:AMJ131228 AWB131227:AWF131228 BFX131227:BGB131228 BPT131227:BPX131228 BZP131227:BZT131228 CJL131227:CJP131228 CTH131227:CTL131228 DDD131227:DDH131228 DMZ131227:DND131228 DWV131227:DWZ131228 EGR131227:EGV131228 EQN131227:EQR131228 FAJ131227:FAN131228 FKF131227:FKJ131228 FUB131227:FUF131228 GDX131227:GEB131228 GNT131227:GNX131228 GXP131227:GXT131228 HHL131227:HHP131228 HRH131227:HRL131228 IBD131227:IBH131228 IKZ131227:ILD131228 IUV131227:IUZ131228 JER131227:JEV131228 JON131227:JOR131228 JYJ131227:JYN131228 KIF131227:KIJ131228 KSB131227:KSF131228 LBX131227:LCB131228 LLT131227:LLX131228 LVP131227:LVT131228 MFL131227:MFP131228 MPH131227:MPL131228 MZD131227:MZH131228 NIZ131227:NJD131228 NSV131227:NSZ131228 OCR131227:OCV131228 OMN131227:OMR131228 OWJ131227:OWN131228 PGF131227:PGJ131228 PQB131227:PQF131228 PZX131227:QAB131228 QJT131227:QJX131228 QTP131227:QTT131228 RDL131227:RDP131228 RNH131227:RNL131228 RXD131227:RXH131228 SGZ131227:SHD131228 SQV131227:SQZ131228 TAR131227:TAV131228 TKN131227:TKR131228 TUJ131227:TUN131228 UEF131227:UEJ131228 UOB131227:UOF131228 UXX131227:UYB131228 VHT131227:VHX131228 VRP131227:VRT131228 WBL131227:WBP131228 WLH131227:WLL131228 WVD131227:WVH131228 IR196763:IV196764 SN196763:SR196764 ACJ196763:ACN196764 AMF196763:AMJ196764 AWB196763:AWF196764 BFX196763:BGB196764 BPT196763:BPX196764 BZP196763:BZT196764 CJL196763:CJP196764 CTH196763:CTL196764 DDD196763:DDH196764 DMZ196763:DND196764 DWV196763:DWZ196764 EGR196763:EGV196764 EQN196763:EQR196764 FAJ196763:FAN196764 FKF196763:FKJ196764 FUB196763:FUF196764 GDX196763:GEB196764 GNT196763:GNX196764 GXP196763:GXT196764 HHL196763:HHP196764 HRH196763:HRL196764 IBD196763:IBH196764 IKZ196763:ILD196764 IUV196763:IUZ196764 JER196763:JEV196764 JON196763:JOR196764 JYJ196763:JYN196764 KIF196763:KIJ196764 KSB196763:KSF196764 LBX196763:LCB196764 LLT196763:LLX196764 LVP196763:LVT196764 MFL196763:MFP196764 MPH196763:MPL196764 MZD196763:MZH196764 NIZ196763:NJD196764 NSV196763:NSZ196764 OCR196763:OCV196764 OMN196763:OMR196764 OWJ196763:OWN196764 PGF196763:PGJ196764 PQB196763:PQF196764 PZX196763:QAB196764 QJT196763:QJX196764 QTP196763:QTT196764 RDL196763:RDP196764 RNH196763:RNL196764 RXD196763:RXH196764 SGZ196763:SHD196764 SQV196763:SQZ196764 TAR196763:TAV196764 TKN196763:TKR196764 TUJ196763:TUN196764 UEF196763:UEJ196764 UOB196763:UOF196764 UXX196763:UYB196764 VHT196763:VHX196764 VRP196763:VRT196764 WBL196763:WBP196764 WLH196763:WLL196764 WVD196763:WVH196764 IR262299:IV262300 SN262299:SR262300 ACJ262299:ACN262300 AMF262299:AMJ262300 AWB262299:AWF262300 BFX262299:BGB262300 BPT262299:BPX262300 BZP262299:BZT262300 CJL262299:CJP262300 CTH262299:CTL262300 DDD262299:DDH262300 DMZ262299:DND262300 DWV262299:DWZ262300 EGR262299:EGV262300 EQN262299:EQR262300 FAJ262299:FAN262300 FKF262299:FKJ262300 FUB262299:FUF262300 GDX262299:GEB262300 GNT262299:GNX262300 GXP262299:GXT262300 HHL262299:HHP262300 HRH262299:HRL262300 IBD262299:IBH262300 IKZ262299:ILD262300 IUV262299:IUZ262300 JER262299:JEV262300 JON262299:JOR262300 JYJ262299:JYN262300 KIF262299:KIJ262300 KSB262299:KSF262300 LBX262299:LCB262300 LLT262299:LLX262300 LVP262299:LVT262300 MFL262299:MFP262300 MPH262299:MPL262300 MZD262299:MZH262300 NIZ262299:NJD262300 NSV262299:NSZ262300 OCR262299:OCV262300 OMN262299:OMR262300 OWJ262299:OWN262300 PGF262299:PGJ262300 PQB262299:PQF262300 PZX262299:QAB262300 QJT262299:QJX262300 QTP262299:QTT262300 RDL262299:RDP262300 RNH262299:RNL262300 RXD262299:RXH262300 SGZ262299:SHD262300 SQV262299:SQZ262300 TAR262299:TAV262300 TKN262299:TKR262300 TUJ262299:TUN262300 UEF262299:UEJ262300 UOB262299:UOF262300 UXX262299:UYB262300 VHT262299:VHX262300 VRP262299:VRT262300 WBL262299:WBP262300 WLH262299:WLL262300 WVD262299:WVH262300 IR327835:IV327836 SN327835:SR327836 ACJ327835:ACN327836 AMF327835:AMJ327836 AWB327835:AWF327836 BFX327835:BGB327836 BPT327835:BPX327836 BZP327835:BZT327836 CJL327835:CJP327836 CTH327835:CTL327836 DDD327835:DDH327836 DMZ327835:DND327836 DWV327835:DWZ327836 EGR327835:EGV327836 EQN327835:EQR327836 FAJ327835:FAN327836 FKF327835:FKJ327836 FUB327835:FUF327836 GDX327835:GEB327836 GNT327835:GNX327836 GXP327835:GXT327836 HHL327835:HHP327836 HRH327835:HRL327836 IBD327835:IBH327836 IKZ327835:ILD327836 IUV327835:IUZ327836 JER327835:JEV327836 JON327835:JOR327836 JYJ327835:JYN327836 KIF327835:KIJ327836 KSB327835:KSF327836 LBX327835:LCB327836 LLT327835:LLX327836 LVP327835:LVT327836 MFL327835:MFP327836 MPH327835:MPL327836 MZD327835:MZH327836 NIZ327835:NJD327836 NSV327835:NSZ327836 OCR327835:OCV327836 OMN327835:OMR327836 OWJ327835:OWN327836 PGF327835:PGJ327836 PQB327835:PQF327836 PZX327835:QAB327836 QJT327835:QJX327836 QTP327835:QTT327836 RDL327835:RDP327836 RNH327835:RNL327836 RXD327835:RXH327836 SGZ327835:SHD327836 SQV327835:SQZ327836 TAR327835:TAV327836 TKN327835:TKR327836 TUJ327835:TUN327836 UEF327835:UEJ327836 UOB327835:UOF327836 UXX327835:UYB327836 VHT327835:VHX327836 VRP327835:VRT327836 WBL327835:WBP327836 WLH327835:WLL327836 WVD327835:WVH327836 IR393371:IV393372 SN393371:SR393372 ACJ393371:ACN393372 AMF393371:AMJ393372 AWB393371:AWF393372 BFX393371:BGB393372 BPT393371:BPX393372 BZP393371:BZT393372 CJL393371:CJP393372 CTH393371:CTL393372 DDD393371:DDH393372 DMZ393371:DND393372 DWV393371:DWZ393372 EGR393371:EGV393372 EQN393371:EQR393372 FAJ393371:FAN393372 FKF393371:FKJ393372 FUB393371:FUF393372 GDX393371:GEB393372 GNT393371:GNX393372 GXP393371:GXT393372 HHL393371:HHP393372 HRH393371:HRL393372 IBD393371:IBH393372 IKZ393371:ILD393372 IUV393371:IUZ393372 JER393371:JEV393372 JON393371:JOR393372 JYJ393371:JYN393372 KIF393371:KIJ393372 KSB393371:KSF393372 LBX393371:LCB393372 LLT393371:LLX393372 LVP393371:LVT393372 MFL393371:MFP393372 MPH393371:MPL393372 MZD393371:MZH393372 NIZ393371:NJD393372 NSV393371:NSZ393372 OCR393371:OCV393372 OMN393371:OMR393372 OWJ393371:OWN393372 PGF393371:PGJ393372 PQB393371:PQF393372 PZX393371:QAB393372 QJT393371:QJX393372 QTP393371:QTT393372 RDL393371:RDP393372 RNH393371:RNL393372 RXD393371:RXH393372 SGZ393371:SHD393372 SQV393371:SQZ393372 TAR393371:TAV393372 TKN393371:TKR393372 TUJ393371:TUN393372 UEF393371:UEJ393372 UOB393371:UOF393372 UXX393371:UYB393372 VHT393371:VHX393372 VRP393371:VRT393372 WBL393371:WBP393372 WLH393371:WLL393372 WVD393371:WVH393372 IR458907:IV458908 SN458907:SR458908 ACJ458907:ACN458908 AMF458907:AMJ458908 AWB458907:AWF458908 BFX458907:BGB458908 BPT458907:BPX458908 BZP458907:BZT458908 CJL458907:CJP458908 CTH458907:CTL458908 DDD458907:DDH458908 DMZ458907:DND458908 DWV458907:DWZ458908 EGR458907:EGV458908 EQN458907:EQR458908 FAJ458907:FAN458908 FKF458907:FKJ458908 FUB458907:FUF458908 GDX458907:GEB458908 GNT458907:GNX458908 GXP458907:GXT458908 HHL458907:HHP458908 HRH458907:HRL458908 IBD458907:IBH458908 IKZ458907:ILD458908 IUV458907:IUZ458908 JER458907:JEV458908 JON458907:JOR458908 JYJ458907:JYN458908 KIF458907:KIJ458908 KSB458907:KSF458908 LBX458907:LCB458908 LLT458907:LLX458908 LVP458907:LVT458908 MFL458907:MFP458908 MPH458907:MPL458908 MZD458907:MZH458908 NIZ458907:NJD458908 NSV458907:NSZ458908 OCR458907:OCV458908 OMN458907:OMR458908 OWJ458907:OWN458908 PGF458907:PGJ458908 PQB458907:PQF458908 PZX458907:QAB458908 QJT458907:QJX458908 QTP458907:QTT458908 RDL458907:RDP458908 RNH458907:RNL458908 RXD458907:RXH458908 SGZ458907:SHD458908 SQV458907:SQZ458908 TAR458907:TAV458908 TKN458907:TKR458908 TUJ458907:TUN458908 UEF458907:UEJ458908 UOB458907:UOF458908 UXX458907:UYB458908 VHT458907:VHX458908 VRP458907:VRT458908 WBL458907:WBP458908 WLH458907:WLL458908 WVD458907:WVH458908 IR524443:IV524444 SN524443:SR524444 ACJ524443:ACN524444 AMF524443:AMJ524444 AWB524443:AWF524444 BFX524443:BGB524444 BPT524443:BPX524444 BZP524443:BZT524444 CJL524443:CJP524444 CTH524443:CTL524444 DDD524443:DDH524444 DMZ524443:DND524444 DWV524443:DWZ524444 EGR524443:EGV524444 EQN524443:EQR524444 FAJ524443:FAN524444 FKF524443:FKJ524444 FUB524443:FUF524444 GDX524443:GEB524444 GNT524443:GNX524444 GXP524443:GXT524444 HHL524443:HHP524444 HRH524443:HRL524444 IBD524443:IBH524444 IKZ524443:ILD524444 IUV524443:IUZ524444 JER524443:JEV524444 JON524443:JOR524444 JYJ524443:JYN524444 KIF524443:KIJ524444 KSB524443:KSF524444 LBX524443:LCB524444 LLT524443:LLX524444 LVP524443:LVT524444 MFL524443:MFP524444 MPH524443:MPL524444 MZD524443:MZH524444 NIZ524443:NJD524444 NSV524443:NSZ524444 OCR524443:OCV524444 OMN524443:OMR524444 OWJ524443:OWN524444 PGF524443:PGJ524444 PQB524443:PQF524444 PZX524443:QAB524444 QJT524443:QJX524444 QTP524443:QTT524444 RDL524443:RDP524444 RNH524443:RNL524444 RXD524443:RXH524444 SGZ524443:SHD524444 SQV524443:SQZ524444 TAR524443:TAV524444 TKN524443:TKR524444 TUJ524443:TUN524444 UEF524443:UEJ524444 UOB524443:UOF524444 UXX524443:UYB524444 VHT524443:VHX524444 VRP524443:VRT524444 WBL524443:WBP524444 WLH524443:WLL524444 WVD524443:WVH524444 IR589979:IV589980 SN589979:SR589980 ACJ589979:ACN589980 AMF589979:AMJ589980 AWB589979:AWF589980 BFX589979:BGB589980 BPT589979:BPX589980 BZP589979:BZT589980 CJL589979:CJP589980 CTH589979:CTL589980 DDD589979:DDH589980 DMZ589979:DND589980 DWV589979:DWZ589980 EGR589979:EGV589980 EQN589979:EQR589980 FAJ589979:FAN589980 FKF589979:FKJ589980 FUB589979:FUF589980 GDX589979:GEB589980 GNT589979:GNX589980 GXP589979:GXT589980 HHL589979:HHP589980 HRH589979:HRL589980 IBD589979:IBH589980 IKZ589979:ILD589980 IUV589979:IUZ589980 JER589979:JEV589980 JON589979:JOR589980 JYJ589979:JYN589980 KIF589979:KIJ589980 KSB589979:KSF589980 LBX589979:LCB589980 LLT589979:LLX589980 LVP589979:LVT589980 MFL589979:MFP589980 MPH589979:MPL589980 MZD589979:MZH589980 NIZ589979:NJD589980 NSV589979:NSZ589980 OCR589979:OCV589980 OMN589979:OMR589980 OWJ589979:OWN589980 PGF589979:PGJ589980 PQB589979:PQF589980 PZX589979:QAB589980 QJT589979:QJX589980 QTP589979:QTT589980 RDL589979:RDP589980 RNH589979:RNL589980 RXD589979:RXH589980 SGZ589979:SHD589980 SQV589979:SQZ589980 TAR589979:TAV589980 TKN589979:TKR589980 TUJ589979:TUN589980 UEF589979:UEJ589980 UOB589979:UOF589980 UXX589979:UYB589980 VHT589979:VHX589980 VRP589979:VRT589980 WBL589979:WBP589980 WLH589979:WLL589980 WVD589979:WVH589980 IR655515:IV655516 SN655515:SR655516 ACJ655515:ACN655516 AMF655515:AMJ655516 AWB655515:AWF655516 BFX655515:BGB655516 BPT655515:BPX655516 BZP655515:BZT655516 CJL655515:CJP655516 CTH655515:CTL655516 DDD655515:DDH655516 DMZ655515:DND655516 DWV655515:DWZ655516 EGR655515:EGV655516 EQN655515:EQR655516 FAJ655515:FAN655516 FKF655515:FKJ655516 FUB655515:FUF655516 GDX655515:GEB655516 GNT655515:GNX655516 GXP655515:GXT655516 HHL655515:HHP655516 HRH655515:HRL655516 IBD655515:IBH655516 IKZ655515:ILD655516 IUV655515:IUZ655516 JER655515:JEV655516 JON655515:JOR655516 JYJ655515:JYN655516 KIF655515:KIJ655516 KSB655515:KSF655516 LBX655515:LCB655516 LLT655515:LLX655516 LVP655515:LVT655516 MFL655515:MFP655516 MPH655515:MPL655516 MZD655515:MZH655516 NIZ655515:NJD655516 NSV655515:NSZ655516 OCR655515:OCV655516 OMN655515:OMR655516 OWJ655515:OWN655516 PGF655515:PGJ655516 PQB655515:PQF655516 PZX655515:QAB655516 QJT655515:QJX655516 QTP655515:QTT655516 RDL655515:RDP655516 RNH655515:RNL655516 RXD655515:RXH655516 SGZ655515:SHD655516 SQV655515:SQZ655516 TAR655515:TAV655516 TKN655515:TKR655516 TUJ655515:TUN655516 UEF655515:UEJ655516 UOB655515:UOF655516 UXX655515:UYB655516 VHT655515:VHX655516 VRP655515:VRT655516 WBL655515:WBP655516 WLH655515:WLL655516 WVD655515:WVH655516 IR721051:IV721052 SN721051:SR721052 ACJ721051:ACN721052 AMF721051:AMJ721052 AWB721051:AWF721052 BFX721051:BGB721052 BPT721051:BPX721052 BZP721051:BZT721052 CJL721051:CJP721052 CTH721051:CTL721052 DDD721051:DDH721052 DMZ721051:DND721052 DWV721051:DWZ721052 EGR721051:EGV721052 EQN721051:EQR721052 FAJ721051:FAN721052 FKF721051:FKJ721052 FUB721051:FUF721052 GDX721051:GEB721052 GNT721051:GNX721052 GXP721051:GXT721052 HHL721051:HHP721052 HRH721051:HRL721052 IBD721051:IBH721052 IKZ721051:ILD721052 IUV721051:IUZ721052 JER721051:JEV721052 JON721051:JOR721052 JYJ721051:JYN721052 KIF721051:KIJ721052 KSB721051:KSF721052 LBX721051:LCB721052 LLT721051:LLX721052 LVP721051:LVT721052 MFL721051:MFP721052 MPH721051:MPL721052 MZD721051:MZH721052 NIZ721051:NJD721052 NSV721051:NSZ721052 OCR721051:OCV721052 OMN721051:OMR721052 OWJ721051:OWN721052 PGF721051:PGJ721052 PQB721051:PQF721052 PZX721051:QAB721052 QJT721051:QJX721052 QTP721051:QTT721052 RDL721051:RDP721052 RNH721051:RNL721052 RXD721051:RXH721052 SGZ721051:SHD721052 SQV721051:SQZ721052 TAR721051:TAV721052 TKN721051:TKR721052 TUJ721051:TUN721052 UEF721051:UEJ721052 UOB721051:UOF721052 UXX721051:UYB721052 VHT721051:VHX721052 VRP721051:VRT721052 WBL721051:WBP721052 WLH721051:WLL721052 WVD721051:WVH721052 IR786587:IV786588 SN786587:SR786588 ACJ786587:ACN786588 AMF786587:AMJ786588 AWB786587:AWF786588 BFX786587:BGB786588 BPT786587:BPX786588 BZP786587:BZT786588 CJL786587:CJP786588 CTH786587:CTL786588 DDD786587:DDH786588 DMZ786587:DND786588 DWV786587:DWZ786588 EGR786587:EGV786588 EQN786587:EQR786588 FAJ786587:FAN786588 FKF786587:FKJ786588 FUB786587:FUF786588 GDX786587:GEB786588 GNT786587:GNX786588 GXP786587:GXT786588 HHL786587:HHP786588 HRH786587:HRL786588 IBD786587:IBH786588 IKZ786587:ILD786588 IUV786587:IUZ786588 JER786587:JEV786588 JON786587:JOR786588 JYJ786587:JYN786588 KIF786587:KIJ786588 KSB786587:KSF786588 LBX786587:LCB786588 LLT786587:LLX786588 LVP786587:LVT786588 MFL786587:MFP786588 MPH786587:MPL786588 MZD786587:MZH786588 NIZ786587:NJD786588 NSV786587:NSZ786588 OCR786587:OCV786588 OMN786587:OMR786588 OWJ786587:OWN786588 PGF786587:PGJ786588 PQB786587:PQF786588 PZX786587:QAB786588 QJT786587:QJX786588 QTP786587:QTT786588 RDL786587:RDP786588 RNH786587:RNL786588 RXD786587:RXH786588 SGZ786587:SHD786588 SQV786587:SQZ786588 TAR786587:TAV786588 TKN786587:TKR786588 TUJ786587:TUN786588 UEF786587:UEJ786588 UOB786587:UOF786588 UXX786587:UYB786588 VHT786587:VHX786588 VRP786587:VRT786588 WBL786587:WBP786588 WLH786587:WLL786588 WVD786587:WVH786588 IR852123:IV852124 SN852123:SR852124 ACJ852123:ACN852124 AMF852123:AMJ852124 AWB852123:AWF852124 BFX852123:BGB852124 BPT852123:BPX852124 BZP852123:BZT852124 CJL852123:CJP852124 CTH852123:CTL852124 DDD852123:DDH852124 DMZ852123:DND852124 DWV852123:DWZ852124 EGR852123:EGV852124 EQN852123:EQR852124 FAJ852123:FAN852124 FKF852123:FKJ852124 FUB852123:FUF852124 GDX852123:GEB852124 GNT852123:GNX852124 GXP852123:GXT852124 HHL852123:HHP852124 HRH852123:HRL852124 IBD852123:IBH852124 IKZ852123:ILD852124 IUV852123:IUZ852124 JER852123:JEV852124 JON852123:JOR852124 JYJ852123:JYN852124 KIF852123:KIJ852124 KSB852123:KSF852124 LBX852123:LCB852124 LLT852123:LLX852124 LVP852123:LVT852124 MFL852123:MFP852124 MPH852123:MPL852124 MZD852123:MZH852124 NIZ852123:NJD852124 NSV852123:NSZ852124 OCR852123:OCV852124 OMN852123:OMR852124 OWJ852123:OWN852124 PGF852123:PGJ852124 PQB852123:PQF852124 PZX852123:QAB852124 QJT852123:QJX852124 QTP852123:QTT852124 RDL852123:RDP852124 RNH852123:RNL852124 RXD852123:RXH852124 SGZ852123:SHD852124 SQV852123:SQZ852124 TAR852123:TAV852124 TKN852123:TKR852124 TUJ852123:TUN852124 UEF852123:UEJ852124 UOB852123:UOF852124 UXX852123:UYB852124 VHT852123:VHX852124 VRP852123:VRT852124 WBL852123:WBP852124 WLH852123:WLL852124 WVD852123:WVH852124 IR917659:IV917660 SN917659:SR917660 ACJ917659:ACN917660 AMF917659:AMJ917660 AWB917659:AWF917660 BFX917659:BGB917660 BPT917659:BPX917660 BZP917659:BZT917660 CJL917659:CJP917660 CTH917659:CTL917660 DDD917659:DDH917660 DMZ917659:DND917660 DWV917659:DWZ917660 EGR917659:EGV917660 EQN917659:EQR917660 FAJ917659:FAN917660 FKF917659:FKJ917660 FUB917659:FUF917660 GDX917659:GEB917660 GNT917659:GNX917660 GXP917659:GXT917660 HHL917659:HHP917660 HRH917659:HRL917660 IBD917659:IBH917660 IKZ917659:ILD917660 IUV917659:IUZ917660 JER917659:JEV917660 JON917659:JOR917660 JYJ917659:JYN917660 KIF917659:KIJ917660 KSB917659:KSF917660 LBX917659:LCB917660 LLT917659:LLX917660 LVP917659:LVT917660 MFL917659:MFP917660 MPH917659:MPL917660 MZD917659:MZH917660 NIZ917659:NJD917660 NSV917659:NSZ917660 OCR917659:OCV917660 OMN917659:OMR917660 OWJ917659:OWN917660 PGF917659:PGJ917660 PQB917659:PQF917660 PZX917659:QAB917660 QJT917659:QJX917660 QTP917659:QTT917660 RDL917659:RDP917660 RNH917659:RNL917660 RXD917659:RXH917660 SGZ917659:SHD917660 SQV917659:SQZ917660 TAR917659:TAV917660 TKN917659:TKR917660 TUJ917659:TUN917660 UEF917659:UEJ917660 UOB917659:UOF917660 UXX917659:UYB917660 VHT917659:VHX917660 VRP917659:VRT917660 WBL917659:WBP917660 WLH917659:WLL917660 WVD917659:WVH917660 IR983195:IV983196 SN983195:SR983196 ACJ983195:ACN983196 AMF983195:AMJ983196 AWB983195:AWF983196 BFX983195:BGB983196 BPT983195:BPX983196 BZP983195:BZT983196 CJL983195:CJP983196 CTH983195:CTL983196 DDD983195:DDH983196 DMZ983195:DND983196 DWV983195:DWZ983196 EGR983195:EGV983196 EQN983195:EQR983196 FAJ983195:FAN983196 FKF983195:FKJ983196 FUB983195:FUF983196 GDX983195:GEB983196 GNT983195:GNX983196 GXP983195:GXT983196 HHL983195:HHP983196 HRH983195:HRL983196 IBD983195:IBH983196 IKZ983195:ILD983196 IUV983195:IUZ983196 JER983195:JEV983196 JON983195:JOR983196 JYJ983195:JYN983196 KIF983195:KIJ983196 KSB983195:KSF983196 LBX983195:LCB983196 LLT983195:LLX983196 LVP983195:LVT983196 MFL983195:MFP983196 MPH983195:MPL983196 MZD983195:MZH983196 NIZ983195:NJD983196 NSV983195:NSZ983196 OCR983195:OCV983196 OMN983195:OMR983196 OWJ983195:OWN983196 PGF983195:PGJ983196 PQB983195:PQF983196 PZX983195:QAB983196 QJT983195:QJX983196 QTP983195:QTT983196 RDL983195:RDP983196 RNH983195:RNL983196 RXD983195:RXH983196 SGZ983195:SHD983196 SQV983195:SQZ983196 TAR983195:TAV983196 TKN983195:TKR983196 TUJ983195:TUN983196 UEF983195:UEJ983196 UOB983195:UOF983196 UXX983195:UYB983196 VHT983195:VHX983196 VRP983195:VRT983196 WBL983195:WBP983196 WLH983195:WLL983196 WVD983195:WVH983196 IS176:IV176 SO176:SR176 ACK176:ACN176 AMG176:AMJ176 AWC176:AWF176 BFY176:BGB176 BPU176:BPX176 BZQ176:BZT176 CJM176:CJP176 CTI176:CTL176 DDE176:DDH176 DNA176:DND176 DWW176:DWZ176 EGS176:EGV176 EQO176:EQR176 FAK176:FAN176 FKG176:FKJ176 FUC176:FUF176 GDY176:GEB176 GNU176:GNX176 GXQ176:GXT176 HHM176:HHP176 HRI176:HRL176 IBE176:IBH176 ILA176:ILD176 IUW176:IUZ176 JES176:JEV176 JOO176:JOR176 JYK176:JYN176 KIG176:KIJ176 KSC176:KSF176 LBY176:LCB176 LLU176:LLX176 LVQ176:LVT176 MFM176:MFP176 MPI176:MPL176 MZE176:MZH176 NJA176:NJD176 NSW176:NSZ176 OCS176:OCV176 OMO176:OMR176 OWK176:OWN176 PGG176:PGJ176 PQC176:PQF176 PZY176:QAB176 QJU176:QJX176 QTQ176:QTT176 RDM176:RDP176 RNI176:RNL176 RXE176:RXH176 SHA176:SHD176 SQW176:SQZ176 TAS176:TAV176 TKO176:TKR176 TUK176:TUN176 UEG176:UEJ176 UOC176:UOF176 UXY176:UYB176 VHU176:VHX176 VRQ176:VRT176 WBM176:WBP176 WLI176:WLL176 WVE176:WVH176 IS65690:IV65690 SO65690:SR65690 ACK65690:ACN65690 AMG65690:AMJ65690 AWC65690:AWF65690 BFY65690:BGB65690 BPU65690:BPX65690 BZQ65690:BZT65690 CJM65690:CJP65690 CTI65690:CTL65690 DDE65690:DDH65690 DNA65690:DND65690 DWW65690:DWZ65690 EGS65690:EGV65690 EQO65690:EQR65690 FAK65690:FAN65690 FKG65690:FKJ65690 FUC65690:FUF65690 GDY65690:GEB65690 GNU65690:GNX65690 GXQ65690:GXT65690 HHM65690:HHP65690 HRI65690:HRL65690 IBE65690:IBH65690 ILA65690:ILD65690 IUW65690:IUZ65690 JES65690:JEV65690 JOO65690:JOR65690 JYK65690:JYN65690 KIG65690:KIJ65690 KSC65690:KSF65690 LBY65690:LCB65690 LLU65690:LLX65690 LVQ65690:LVT65690 MFM65690:MFP65690 MPI65690:MPL65690 MZE65690:MZH65690 NJA65690:NJD65690 NSW65690:NSZ65690 OCS65690:OCV65690 OMO65690:OMR65690 OWK65690:OWN65690 PGG65690:PGJ65690 PQC65690:PQF65690 PZY65690:QAB65690 QJU65690:QJX65690 QTQ65690:QTT65690 RDM65690:RDP65690 RNI65690:RNL65690 RXE65690:RXH65690 SHA65690:SHD65690 SQW65690:SQZ65690 TAS65690:TAV65690 TKO65690:TKR65690 TUK65690:TUN65690 UEG65690:UEJ65690 UOC65690:UOF65690 UXY65690:UYB65690 VHU65690:VHX65690 VRQ65690:VRT65690 WBM65690:WBP65690 WLI65690:WLL65690 WVE65690:WVH65690 IS131226:IV131226 SO131226:SR131226 ACK131226:ACN131226 AMG131226:AMJ131226 AWC131226:AWF131226 BFY131226:BGB131226 BPU131226:BPX131226 BZQ131226:BZT131226 CJM131226:CJP131226 CTI131226:CTL131226 DDE131226:DDH131226 DNA131226:DND131226 DWW131226:DWZ131226 EGS131226:EGV131226 EQO131226:EQR131226 FAK131226:FAN131226 FKG131226:FKJ131226 FUC131226:FUF131226 GDY131226:GEB131226 GNU131226:GNX131226 GXQ131226:GXT131226 HHM131226:HHP131226 HRI131226:HRL131226 IBE131226:IBH131226 ILA131226:ILD131226 IUW131226:IUZ131226 JES131226:JEV131226 JOO131226:JOR131226 JYK131226:JYN131226 KIG131226:KIJ131226 KSC131226:KSF131226 LBY131226:LCB131226 LLU131226:LLX131226 LVQ131226:LVT131226 MFM131226:MFP131226 MPI131226:MPL131226 MZE131226:MZH131226 NJA131226:NJD131226 NSW131226:NSZ131226 OCS131226:OCV131226 OMO131226:OMR131226 OWK131226:OWN131226 PGG131226:PGJ131226 PQC131226:PQF131226 PZY131226:QAB131226 QJU131226:QJX131226 QTQ131226:QTT131226 RDM131226:RDP131226 RNI131226:RNL131226 RXE131226:RXH131226 SHA131226:SHD131226 SQW131226:SQZ131226 TAS131226:TAV131226 TKO131226:TKR131226 TUK131226:TUN131226 UEG131226:UEJ131226 UOC131226:UOF131226 UXY131226:UYB131226 VHU131226:VHX131226 VRQ131226:VRT131226 WBM131226:WBP131226 WLI131226:WLL131226 WVE131226:WVH131226 IS196762:IV196762 SO196762:SR196762 ACK196762:ACN196762 AMG196762:AMJ196762 AWC196762:AWF196762 BFY196762:BGB196762 BPU196762:BPX196762 BZQ196762:BZT196762 CJM196762:CJP196762 CTI196762:CTL196762 DDE196762:DDH196762 DNA196762:DND196762 DWW196762:DWZ196762 EGS196762:EGV196762 EQO196762:EQR196762 FAK196762:FAN196762 FKG196762:FKJ196762 FUC196762:FUF196762 GDY196762:GEB196762 GNU196762:GNX196762 GXQ196762:GXT196762 HHM196762:HHP196762 HRI196762:HRL196762 IBE196762:IBH196762 ILA196762:ILD196762 IUW196762:IUZ196762 JES196762:JEV196762 JOO196762:JOR196762 JYK196762:JYN196762 KIG196762:KIJ196762 KSC196762:KSF196762 LBY196762:LCB196762 LLU196762:LLX196762 LVQ196762:LVT196762 MFM196762:MFP196762 MPI196762:MPL196762 MZE196762:MZH196762 NJA196762:NJD196762 NSW196762:NSZ196762 OCS196762:OCV196762 OMO196762:OMR196762 OWK196762:OWN196762 PGG196762:PGJ196762 PQC196762:PQF196762 PZY196762:QAB196762 QJU196762:QJX196762 QTQ196762:QTT196762 RDM196762:RDP196762 RNI196762:RNL196762 RXE196762:RXH196762 SHA196762:SHD196762 SQW196762:SQZ196762 TAS196762:TAV196762 TKO196762:TKR196762 TUK196762:TUN196762 UEG196762:UEJ196762 UOC196762:UOF196762 UXY196762:UYB196762 VHU196762:VHX196762 VRQ196762:VRT196762 WBM196762:WBP196762 WLI196762:WLL196762 WVE196762:WVH196762 IS262298:IV262298 SO262298:SR262298 ACK262298:ACN262298 AMG262298:AMJ262298 AWC262298:AWF262298 BFY262298:BGB262298 BPU262298:BPX262298 BZQ262298:BZT262298 CJM262298:CJP262298 CTI262298:CTL262298 DDE262298:DDH262298 DNA262298:DND262298 DWW262298:DWZ262298 EGS262298:EGV262298 EQO262298:EQR262298 FAK262298:FAN262298 FKG262298:FKJ262298 FUC262298:FUF262298 GDY262298:GEB262298 GNU262298:GNX262298 GXQ262298:GXT262298 HHM262298:HHP262298 HRI262298:HRL262298 IBE262298:IBH262298 ILA262298:ILD262298 IUW262298:IUZ262298 JES262298:JEV262298 JOO262298:JOR262298 JYK262298:JYN262298 KIG262298:KIJ262298 KSC262298:KSF262298 LBY262298:LCB262298 LLU262298:LLX262298 LVQ262298:LVT262298 MFM262298:MFP262298 MPI262298:MPL262298 MZE262298:MZH262298 NJA262298:NJD262298 NSW262298:NSZ262298 OCS262298:OCV262298 OMO262298:OMR262298 OWK262298:OWN262298 PGG262298:PGJ262298 PQC262298:PQF262298 PZY262298:QAB262298 QJU262298:QJX262298 QTQ262298:QTT262298 RDM262298:RDP262298 RNI262298:RNL262298 RXE262298:RXH262298 SHA262298:SHD262298 SQW262298:SQZ262298 TAS262298:TAV262298 TKO262298:TKR262298 TUK262298:TUN262298 UEG262298:UEJ262298 UOC262298:UOF262298 UXY262298:UYB262298 VHU262298:VHX262298 VRQ262298:VRT262298 WBM262298:WBP262298 WLI262298:WLL262298 WVE262298:WVH262298 IS327834:IV327834 SO327834:SR327834 ACK327834:ACN327834 AMG327834:AMJ327834 AWC327834:AWF327834 BFY327834:BGB327834 BPU327834:BPX327834 BZQ327834:BZT327834 CJM327834:CJP327834 CTI327834:CTL327834 DDE327834:DDH327834 DNA327834:DND327834 DWW327834:DWZ327834 EGS327834:EGV327834 EQO327834:EQR327834 FAK327834:FAN327834 FKG327834:FKJ327834 FUC327834:FUF327834 GDY327834:GEB327834 GNU327834:GNX327834 GXQ327834:GXT327834 HHM327834:HHP327834 HRI327834:HRL327834 IBE327834:IBH327834 ILA327834:ILD327834 IUW327834:IUZ327834 JES327834:JEV327834 JOO327834:JOR327834 JYK327834:JYN327834 KIG327834:KIJ327834 KSC327834:KSF327834 LBY327834:LCB327834 LLU327834:LLX327834 LVQ327834:LVT327834 MFM327834:MFP327834 MPI327834:MPL327834 MZE327834:MZH327834 NJA327834:NJD327834 NSW327834:NSZ327834 OCS327834:OCV327834 OMO327834:OMR327834 OWK327834:OWN327834 PGG327834:PGJ327834 PQC327834:PQF327834 PZY327834:QAB327834 QJU327834:QJX327834 QTQ327834:QTT327834 RDM327834:RDP327834 RNI327834:RNL327834 RXE327834:RXH327834 SHA327834:SHD327834 SQW327834:SQZ327834 TAS327834:TAV327834 TKO327834:TKR327834 TUK327834:TUN327834 UEG327834:UEJ327834 UOC327834:UOF327834 UXY327834:UYB327834 VHU327834:VHX327834 VRQ327834:VRT327834 WBM327834:WBP327834 WLI327834:WLL327834 WVE327834:WVH327834 IS393370:IV393370 SO393370:SR393370 ACK393370:ACN393370 AMG393370:AMJ393370 AWC393370:AWF393370 BFY393370:BGB393370 BPU393370:BPX393370 BZQ393370:BZT393370 CJM393370:CJP393370 CTI393370:CTL393370 DDE393370:DDH393370 DNA393370:DND393370 DWW393370:DWZ393370 EGS393370:EGV393370 EQO393370:EQR393370 FAK393370:FAN393370 FKG393370:FKJ393370 FUC393370:FUF393370 GDY393370:GEB393370 GNU393370:GNX393370 GXQ393370:GXT393370 HHM393370:HHP393370 HRI393370:HRL393370 IBE393370:IBH393370 ILA393370:ILD393370 IUW393370:IUZ393370 JES393370:JEV393370 JOO393370:JOR393370 JYK393370:JYN393370 KIG393370:KIJ393370 KSC393370:KSF393370 LBY393370:LCB393370 LLU393370:LLX393370 LVQ393370:LVT393370 MFM393370:MFP393370 MPI393370:MPL393370 MZE393370:MZH393370 NJA393370:NJD393370 NSW393370:NSZ393370 OCS393370:OCV393370 OMO393370:OMR393370 OWK393370:OWN393370 PGG393370:PGJ393370 PQC393370:PQF393370 PZY393370:QAB393370 QJU393370:QJX393370 QTQ393370:QTT393370 RDM393370:RDP393370 RNI393370:RNL393370 RXE393370:RXH393370 SHA393370:SHD393370 SQW393370:SQZ393370 TAS393370:TAV393370 TKO393370:TKR393370 TUK393370:TUN393370 UEG393370:UEJ393370 UOC393370:UOF393370 UXY393370:UYB393370 VHU393370:VHX393370 VRQ393370:VRT393370 WBM393370:WBP393370 WLI393370:WLL393370 WVE393370:WVH393370 IS458906:IV458906 SO458906:SR458906 ACK458906:ACN458906 AMG458906:AMJ458906 AWC458906:AWF458906 BFY458906:BGB458906 BPU458906:BPX458906 BZQ458906:BZT458906 CJM458906:CJP458906 CTI458906:CTL458906 DDE458906:DDH458906 DNA458906:DND458906 DWW458906:DWZ458906 EGS458906:EGV458906 EQO458906:EQR458906 FAK458906:FAN458906 FKG458906:FKJ458906 FUC458906:FUF458906 GDY458906:GEB458906 GNU458906:GNX458906 GXQ458906:GXT458906 HHM458906:HHP458906 HRI458906:HRL458906 IBE458906:IBH458906 ILA458906:ILD458906 IUW458906:IUZ458906 JES458906:JEV458906 JOO458906:JOR458906 JYK458906:JYN458906 KIG458906:KIJ458906 KSC458906:KSF458906 LBY458906:LCB458906 LLU458906:LLX458906 LVQ458906:LVT458906 MFM458906:MFP458906 MPI458906:MPL458906 MZE458906:MZH458906 NJA458906:NJD458906 NSW458906:NSZ458906 OCS458906:OCV458906 OMO458906:OMR458906 OWK458906:OWN458906 PGG458906:PGJ458906 PQC458906:PQF458906 PZY458906:QAB458906 QJU458906:QJX458906 QTQ458906:QTT458906 RDM458906:RDP458906 RNI458906:RNL458906 RXE458906:RXH458906 SHA458906:SHD458906 SQW458906:SQZ458906 TAS458906:TAV458906 TKO458906:TKR458906 TUK458906:TUN458906 UEG458906:UEJ458906 UOC458906:UOF458906 UXY458906:UYB458906 VHU458906:VHX458906 VRQ458906:VRT458906 WBM458906:WBP458906 WLI458906:WLL458906 WVE458906:WVH458906 IS524442:IV524442 SO524442:SR524442 ACK524442:ACN524442 AMG524442:AMJ524442 AWC524442:AWF524442 BFY524442:BGB524442 BPU524442:BPX524442 BZQ524442:BZT524442 CJM524442:CJP524442 CTI524442:CTL524442 DDE524442:DDH524442 DNA524442:DND524442 DWW524442:DWZ524442 EGS524442:EGV524442 EQO524442:EQR524442 FAK524442:FAN524442 FKG524442:FKJ524442 FUC524442:FUF524442 GDY524442:GEB524442 GNU524442:GNX524442 GXQ524442:GXT524442 HHM524442:HHP524442 HRI524442:HRL524442 IBE524442:IBH524442 ILA524442:ILD524442 IUW524442:IUZ524442 JES524442:JEV524442 JOO524442:JOR524442 JYK524442:JYN524442 KIG524442:KIJ524442 KSC524442:KSF524442 LBY524442:LCB524442 LLU524442:LLX524442 LVQ524442:LVT524442 MFM524442:MFP524442 MPI524442:MPL524442 MZE524442:MZH524442 NJA524442:NJD524442 NSW524442:NSZ524442 OCS524442:OCV524442 OMO524442:OMR524442 OWK524442:OWN524442 PGG524442:PGJ524442 PQC524442:PQF524442 PZY524442:QAB524442 QJU524442:QJX524442 QTQ524442:QTT524442 RDM524442:RDP524442 RNI524442:RNL524442 RXE524442:RXH524442 SHA524442:SHD524442 SQW524442:SQZ524442 TAS524442:TAV524442 TKO524442:TKR524442 TUK524442:TUN524442 UEG524442:UEJ524442 UOC524442:UOF524442 UXY524442:UYB524442 VHU524442:VHX524442 VRQ524442:VRT524442 WBM524442:WBP524442 WLI524442:WLL524442 WVE524442:WVH524442 IS589978:IV589978 SO589978:SR589978 ACK589978:ACN589978 AMG589978:AMJ589978 AWC589978:AWF589978 BFY589978:BGB589978 BPU589978:BPX589978 BZQ589978:BZT589978 CJM589978:CJP589978 CTI589978:CTL589978 DDE589978:DDH589978 DNA589978:DND589978 DWW589978:DWZ589978 EGS589978:EGV589978 EQO589978:EQR589978 FAK589978:FAN589978 FKG589978:FKJ589978 FUC589978:FUF589978 GDY589978:GEB589978 GNU589978:GNX589978 GXQ589978:GXT589978 HHM589978:HHP589978 HRI589978:HRL589978 IBE589978:IBH589978 ILA589978:ILD589978 IUW589978:IUZ589978 JES589978:JEV589978 JOO589978:JOR589978 JYK589978:JYN589978 KIG589978:KIJ589978 KSC589978:KSF589978 LBY589978:LCB589978 LLU589978:LLX589978 LVQ589978:LVT589978 MFM589978:MFP589978 MPI589978:MPL589978 MZE589978:MZH589978 NJA589978:NJD589978 NSW589978:NSZ589978 OCS589978:OCV589978 OMO589978:OMR589978 OWK589978:OWN589978 PGG589978:PGJ589978 PQC589978:PQF589978 PZY589978:QAB589978 QJU589978:QJX589978 QTQ589978:QTT589978 RDM589978:RDP589978 RNI589978:RNL589978 RXE589978:RXH589978 SHA589978:SHD589978 SQW589978:SQZ589978 TAS589978:TAV589978 TKO589978:TKR589978 TUK589978:TUN589978 UEG589978:UEJ589978 UOC589978:UOF589978 UXY589978:UYB589978 VHU589978:VHX589978 VRQ589978:VRT589978 WBM589978:WBP589978 WLI589978:WLL589978 WVE589978:WVH589978 IS655514:IV655514 SO655514:SR655514 ACK655514:ACN655514 AMG655514:AMJ655514 AWC655514:AWF655514 BFY655514:BGB655514 BPU655514:BPX655514 BZQ655514:BZT655514 CJM655514:CJP655514 CTI655514:CTL655514 DDE655514:DDH655514 DNA655514:DND655514 DWW655514:DWZ655514 EGS655514:EGV655514 EQO655514:EQR655514 FAK655514:FAN655514 FKG655514:FKJ655514 FUC655514:FUF655514 GDY655514:GEB655514 GNU655514:GNX655514 GXQ655514:GXT655514 HHM655514:HHP655514 HRI655514:HRL655514 IBE655514:IBH655514 ILA655514:ILD655514 IUW655514:IUZ655514 JES655514:JEV655514 JOO655514:JOR655514 JYK655514:JYN655514 KIG655514:KIJ655514 KSC655514:KSF655514 LBY655514:LCB655514 LLU655514:LLX655514 LVQ655514:LVT655514 MFM655514:MFP655514 MPI655514:MPL655514 MZE655514:MZH655514 NJA655514:NJD655514 NSW655514:NSZ655514 OCS655514:OCV655514 OMO655514:OMR655514 OWK655514:OWN655514 PGG655514:PGJ655514 PQC655514:PQF655514 PZY655514:QAB655514 QJU655514:QJX655514 QTQ655514:QTT655514 RDM655514:RDP655514 RNI655514:RNL655514 RXE655514:RXH655514 SHA655514:SHD655514 SQW655514:SQZ655514 TAS655514:TAV655514 TKO655514:TKR655514 TUK655514:TUN655514 UEG655514:UEJ655514 UOC655514:UOF655514 UXY655514:UYB655514 VHU655514:VHX655514 VRQ655514:VRT655514 WBM655514:WBP655514 WLI655514:WLL655514 WVE655514:WVH655514 IS721050:IV721050 SO721050:SR721050 ACK721050:ACN721050 AMG721050:AMJ721050 AWC721050:AWF721050 BFY721050:BGB721050 BPU721050:BPX721050 BZQ721050:BZT721050 CJM721050:CJP721050 CTI721050:CTL721050 DDE721050:DDH721050 DNA721050:DND721050 DWW721050:DWZ721050 EGS721050:EGV721050 EQO721050:EQR721050 FAK721050:FAN721050 FKG721050:FKJ721050 FUC721050:FUF721050 GDY721050:GEB721050 GNU721050:GNX721050 GXQ721050:GXT721050 HHM721050:HHP721050 HRI721050:HRL721050 IBE721050:IBH721050 ILA721050:ILD721050 IUW721050:IUZ721050 JES721050:JEV721050 JOO721050:JOR721050 JYK721050:JYN721050 KIG721050:KIJ721050 KSC721050:KSF721050 LBY721050:LCB721050 LLU721050:LLX721050 LVQ721050:LVT721050 MFM721050:MFP721050 MPI721050:MPL721050 MZE721050:MZH721050 NJA721050:NJD721050 NSW721050:NSZ721050 OCS721050:OCV721050 OMO721050:OMR721050 OWK721050:OWN721050 PGG721050:PGJ721050 PQC721050:PQF721050 PZY721050:QAB721050 QJU721050:QJX721050 QTQ721050:QTT721050 RDM721050:RDP721050 RNI721050:RNL721050 RXE721050:RXH721050 SHA721050:SHD721050 SQW721050:SQZ721050 TAS721050:TAV721050 TKO721050:TKR721050 TUK721050:TUN721050 UEG721050:UEJ721050 UOC721050:UOF721050 UXY721050:UYB721050 VHU721050:VHX721050 VRQ721050:VRT721050 WBM721050:WBP721050 WLI721050:WLL721050 WVE721050:WVH721050 IS786586:IV786586 SO786586:SR786586 ACK786586:ACN786586 AMG786586:AMJ786586 AWC786586:AWF786586 BFY786586:BGB786586 BPU786586:BPX786586 BZQ786586:BZT786586 CJM786586:CJP786586 CTI786586:CTL786586 DDE786586:DDH786586 DNA786586:DND786586 DWW786586:DWZ786586 EGS786586:EGV786586 EQO786586:EQR786586 FAK786586:FAN786586 FKG786586:FKJ786586 FUC786586:FUF786586 GDY786586:GEB786586 GNU786586:GNX786586 GXQ786586:GXT786586 HHM786586:HHP786586 HRI786586:HRL786586 IBE786586:IBH786586 ILA786586:ILD786586 IUW786586:IUZ786586 JES786586:JEV786586 JOO786586:JOR786586 JYK786586:JYN786586 KIG786586:KIJ786586 KSC786586:KSF786586 LBY786586:LCB786586 LLU786586:LLX786586 LVQ786586:LVT786586 MFM786586:MFP786586 MPI786586:MPL786586 MZE786586:MZH786586 NJA786586:NJD786586 NSW786586:NSZ786586 OCS786586:OCV786586 OMO786586:OMR786586 OWK786586:OWN786586 PGG786586:PGJ786586 PQC786586:PQF786586 PZY786586:QAB786586 QJU786586:QJX786586 QTQ786586:QTT786586 RDM786586:RDP786586 RNI786586:RNL786586 RXE786586:RXH786586 SHA786586:SHD786586 SQW786586:SQZ786586 TAS786586:TAV786586 TKO786586:TKR786586 TUK786586:TUN786586 UEG786586:UEJ786586 UOC786586:UOF786586 UXY786586:UYB786586 VHU786586:VHX786586 VRQ786586:VRT786586 WBM786586:WBP786586 WLI786586:WLL786586 WVE786586:WVH786586 IS852122:IV852122 SO852122:SR852122 ACK852122:ACN852122 AMG852122:AMJ852122 AWC852122:AWF852122 BFY852122:BGB852122 BPU852122:BPX852122 BZQ852122:BZT852122 CJM852122:CJP852122 CTI852122:CTL852122 DDE852122:DDH852122 DNA852122:DND852122 DWW852122:DWZ852122 EGS852122:EGV852122 EQO852122:EQR852122 FAK852122:FAN852122 FKG852122:FKJ852122 FUC852122:FUF852122 GDY852122:GEB852122 GNU852122:GNX852122 GXQ852122:GXT852122 HHM852122:HHP852122 HRI852122:HRL852122 IBE852122:IBH852122 ILA852122:ILD852122 IUW852122:IUZ852122 JES852122:JEV852122 JOO852122:JOR852122 JYK852122:JYN852122 KIG852122:KIJ852122 KSC852122:KSF852122 LBY852122:LCB852122 LLU852122:LLX852122 LVQ852122:LVT852122 MFM852122:MFP852122 MPI852122:MPL852122 MZE852122:MZH852122 NJA852122:NJD852122 NSW852122:NSZ852122 OCS852122:OCV852122 OMO852122:OMR852122 OWK852122:OWN852122 PGG852122:PGJ852122 PQC852122:PQF852122 PZY852122:QAB852122 QJU852122:QJX852122 QTQ852122:QTT852122 RDM852122:RDP852122 RNI852122:RNL852122 RXE852122:RXH852122 SHA852122:SHD852122 SQW852122:SQZ852122 TAS852122:TAV852122 TKO852122:TKR852122 TUK852122:TUN852122 UEG852122:UEJ852122 UOC852122:UOF852122 UXY852122:UYB852122 VHU852122:VHX852122 VRQ852122:VRT852122 WBM852122:WBP852122 WLI852122:WLL852122 WVE852122:WVH852122 IS917658:IV917658 SO917658:SR917658 ACK917658:ACN917658 AMG917658:AMJ917658 AWC917658:AWF917658 BFY917658:BGB917658 BPU917658:BPX917658 BZQ917658:BZT917658 CJM917658:CJP917658 CTI917658:CTL917658 DDE917658:DDH917658 DNA917658:DND917658 DWW917658:DWZ917658 EGS917658:EGV917658 EQO917658:EQR917658 FAK917658:FAN917658 FKG917658:FKJ917658 FUC917658:FUF917658 GDY917658:GEB917658 GNU917658:GNX917658 GXQ917658:GXT917658 HHM917658:HHP917658 HRI917658:HRL917658 IBE917658:IBH917658 ILA917658:ILD917658 IUW917658:IUZ917658 JES917658:JEV917658 JOO917658:JOR917658 JYK917658:JYN917658 KIG917658:KIJ917658 KSC917658:KSF917658 LBY917658:LCB917658 LLU917658:LLX917658 LVQ917658:LVT917658 MFM917658:MFP917658 MPI917658:MPL917658 MZE917658:MZH917658 NJA917658:NJD917658 NSW917658:NSZ917658 OCS917658:OCV917658 OMO917658:OMR917658 OWK917658:OWN917658 PGG917658:PGJ917658 PQC917658:PQF917658 PZY917658:QAB917658 QJU917658:QJX917658 QTQ917658:QTT917658 RDM917658:RDP917658 RNI917658:RNL917658 RXE917658:RXH917658 SHA917658:SHD917658 SQW917658:SQZ917658 TAS917658:TAV917658 TKO917658:TKR917658 TUK917658:TUN917658 UEG917658:UEJ917658 UOC917658:UOF917658 UXY917658:UYB917658 VHU917658:VHX917658 VRQ917658:VRT917658 WBM917658:WBP917658 WLI917658:WLL917658 WVE917658:WVH917658 IS983194:IV983194 SO983194:SR983194 ACK983194:ACN983194 AMG983194:AMJ983194 AWC983194:AWF983194 BFY983194:BGB983194 BPU983194:BPX983194 BZQ983194:BZT983194 CJM983194:CJP983194 CTI983194:CTL983194 DDE983194:DDH983194 DNA983194:DND983194 DWW983194:DWZ983194 EGS983194:EGV983194 EQO983194:EQR983194 FAK983194:FAN983194 FKG983194:FKJ983194 FUC983194:FUF983194 GDY983194:GEB983194 GNU983194:GNX983194 GXQ983194:GXT983194 HHM983194:HHP983194 HRI983194:HRL983194 IBE983194:IBH983194 ILA983194:ILD983194 IUW983194:IUZ983194 JES983194:JEV983194 JOO983194:JOR983194 JYK983194:JYN983194 KIG983194:KIJ983194 KSC983194:KSF983194 LBY983194:LCB983194 LLU983194:LLX983194 LVQ983194:LVT983194 MFM983194:MFP983194 MPI983194:MPL983194 MZE983194:MZH983194 NJA983194:NJD983194 NSW983194:NSZ983194 OCS983194:OCV983194 OMO983194:OMR983194 OWK983194:OWN983194 PGG983194:PGJ983194 PQC983194:PQF983194 PZY983194:QAB983194 QJU983194:QJX983194 QTQ983194:QTT983194 RDM983194:RDP983194 RNI983194:RNL983194 RXE983194:RXH983194 SHA983194:SHD983194 SQW983194:SQZ983194 TAS983194:TAV983194 TKO983194:TKR983194 TUK983194:TUN983194 UEG983194:UEJ983194 UOC983194:UOF983194 UXY983194:UYB983194 VHU983194:VHX983194 VRQ983194:VRT983194 WBM983194:WBP983194 WLI983194:WLL983194 WVE983194:WVH983194 IT140:IV140 SP140:SR140 ACL140:ACN140 AMH140:AMJ140 AWD140:AWF140 BFZ140:BGB140 BPV140:BPX140 BZR140:BZT140 CJN140:CJP140 CTJ140:CTL140 DDF140:DDH140 DNB140:DND140 DWX140:DWZ140 EGT140:EGV140 EQP140:EQR140 FAL140:FAN140 FKH140:FKJ140 FUD140:FUF140 GDZ140:GEB140 GNV140:GNX140 GXR140:GXT140 HHN140:HHP140 HRJ140:HRL140 IBF140:IBH140 ILB140:ILD140 IUX140:IUZ140 JET140:JEV140 JOP140:JOR140 JYL140:JYN140 KIH140:KIJ140 KSD140:KSF140 LBZ140:LCB140 LLV140:LLX140 LVR140:LVT140 MFN140:MFP140 MPJ140:MPL140 MZF140:MZH140 NJB140:NJD140 NSX140:NSZ140 OCT140:OCV140 OMP140:OMR140 OWL140:OWN140 PGH140:PGJ140 PQD140:PQF140 PZZ140:QAB140 QJV140:QJX140 QTR140:QTT140 RDN140:RDP140 RNJ140:RNL140 RXF140:RXH140 SHB140:SHD140 SQX140:SQZ140 TAT140:TAV140 TKP140:TKR140 TUL140:TUN140 UEH140:UEJ140 UOD140:UOF140 UXZ140:UYB140 VHV140:VHX140 VRR140:VRT140 WBN140:WBP140 WLJ140:WLL140 WVF140:WVH140 IT65655:IV65655 SP65655:SR65655 ACL65655:ACN65655 AMH65655:AMJ65655 AWD65655:AWF65655 BFZ65655:BGB65655 BPV65655:BPX65655 BZR65655:BZT65655 CJN65655:CJP65655 CTJ65655:CTL65655 DDF65655:DDH65655 DNB65655:DND65655 DWX65655:DWZ65655 EGT65655:EGV65655 EQP65655:EQR65655 FAL65655:FAN65655 FKH65655:FKJ65655 FUD65655:FUF65655 GDZ65655:GEB65655 GNV65655:GNX65655 GXR65655:GXT65655 HHN65655:HHP65655 HRJ65655:HRL65655 IBF65655:IBH65655 ILB65655:ILD65655 IUX65655:IUZ65655 JET65655:JEV65655 JOP65655:JOR65655 JYL65655:JYN65655 KIH65655:KIJ65655 KSD65655:KSF65655 LBZ65655:LCB65655 LLV65655:LLX65655 LVR65655:LVT65655 MFN65655:MFP65655 MPJ65655:MPL65655 MZF65655:MZH65655 NJB65655:NJD65655 NSX65655:NSZ65655 OCT65655:OCV65655 OMP65655:OMR65655 OWL65655:OWN65655 PGH65655:PGJ65655 PQD65655:PQF65655 PZZ65655:QAB65655 QJV65655:QJX65655 QTR65655:QTT65655 RDN65655:RDP65655 RNJ65655:RNL65655 RXF65655:RXH65655 SHB65655:SHD65655 SQX65655:SQZ65655 TAT65655:TAV65655 TKP65655:TKR65655 TUL65655:TUN65655 UEH65655:UEJ65655 UOD65655:UOF65655 UXZ65655:UYB65655 VHV65655:VHX65655 VRR65655:VRT65655 WBN65655:WBP65655 WLJ65655:WLL65655 WVF65655:WVH65655 IT131191:IV131191 SP131191:SR131191 ACL131191:ACN131191 AMH131191:AMJ131191 AWD131191:AWF131191 BFZ131191:BGB131191 BPV131191:BPX131191 BZR131191:BZT131191 CJN131191:CJP131191 CTJ131191:CTL131191 DDF131191:DDH131191 DNB131191:DND131191 DWX131191:DWZ131191 EGT131191:EGV131191 EQP131191:EQR131191 FAL131191:FAN131191 FKH131191:FKJ131191 FUD131191:FUF131191 GDZ131191:GEB131191 GNV131191:GNX131191 GXR131191:GXT131191 HHN131191:HHP131191 HRJ131191:HRL131191 IBF131191:IBH131191 ILB131191:ILD131191 IUX131191:IUZ131191 JET131191:JEV131191 JOP131191:JOR131191 JYL131191:JYN131191 KIH131191:KIJ131191 KSD131191:KSF131191 LBZ131191:LCB131191 LLV131191:LLX131191 LVR131191:LVT131191 MFN131191:MFP131191 MPJ131191:MPL131191 MZF131191:MZH131191 NJB131191:NJD131191 NSX131191:NSZ131191 OCT131191:OCV131191 OMP131191:OMR131191 OWL131191:OWN131191 PGH131191:PGJ131191 PQD131191:PQF131191 PZZ131191:QAB131191 QJV131191:QJX131191 QTR131191:QTT131191 RDN131191:RDP131191 RNJ131191:RNL131191 RXF131191:RXH131191 SHB131191:SHD131191 SQX131191:SQZ131191 TAT131191:TAV131191 TKP131191:TKR131191 TUL131191:TUN131191 UEH131191:UEJ131191 UOD131191:UOF131191 UXZ131191:UYB131191 VHV131191:VHX131191 VRR131191:VRT131191 WBN131191:WBP131191 WLJ131191:WLL131191 WVF131191:WVH131191 IT196727:IV196727 SP196727:SR196727 ACL196727:ACN196727 AMH196727:AMJ196727 AWD196727:AWF196727 BFZ196727:BGB196727 BPV196727:BPX196727 BZR196727:BZT196727 CJN196727:CJP196727 CTJ196727:CTL196727 DDF196727:DDH196727 DNB196727:DND196727 DWX196727:DWZ196727 EGT196727:EGV196727 EQP196727:EQR196727 FAL196727:FAN196727 FKH196727:FKJ196727 FUD196727:FUF196727 GDZ196727:GEB196727 GNV196727:GNX196727 GXR196727:GXT196727 HHN196727:HHP196727 HRJ196727:HRL196727 IBF196727:IBH196727 ILB196727:ILD196727 IUX196727:IUZ196727 JET196727:JEV196727 JOP196727:JOR196727 JYL196727:JYN196727 KIH196727:KIJ196727 KSD196727:KSF196727 LBZ196727:LCB196727 LLV196727:LLX196727 LVR196727:LVT196727 MFN196727:MFP196727 MPJ196727:MPL196727 MZF196727:MZH196727 NJB196727:NJD196727 NSX196727:NSZ196727 OCT196727:OCV196727 OMP196727:OMR196727 OWL196727:OWN196727 PGH196727:PGJ196727 PQD196727:PQF196727 PZZ196727:QAB196727 QJV196727:QJX196727 QTR196727:QTT196727 RDN196727:RDP196727 RNJ196727:RNL196727 RXF196727:RXH196727 SHB196727:SHD196727 SQX196727:SQZ196727 TAT196727:TAV196727 TKP196727:TKR196727 TUL196727:TUN196727 UEH196727:UEJ196727 UOD196727:UOF196727 UXZ196727:UYB196727 VHV196727:VHX196727 VRR196727:VRT196727 WBN196727:WBP196727 WLJ196727:WLL196727 WVF196727:WVH196727 IT262263:IV262263 SP262263:SR262263 ACL262263:ACN262263 AMH262263:AMJ262263 AWD262263:AWF262263 BFZ262263:BGB262263 BPV262263:BPX262263 BZR262263:BZT262263 CJN262263:CJP262263 CTJ262263:CTL262263 DDF262263:DDH262263 DNB262263:DND262263 DWX262263:DWZ262263 EGT262263:EGV262263 EQP262263:EQR262263 FAL262263:FAN262263 FKH262263:FKJ262263 FUD262263:FUF262263 GDZ262263:GEB262263 GNV262263:GNX262263 GXR262263:GXT262263 HHN262263:HHP262263 HRJ262263:HRL262263 IBF262263:IBH262263 ILB262263:ILD262263 IUX262263:IUZ262263 JET262263:JEV262263 JOP262263:JOR262263 JYL262263:JYN262263 KIH262263:KIJ262263 KSD262263:KSF262263 LBZ262263:LCB262263 LLV262263:LLX262263 LVR262263:LVT262263 MFN262263:MFP262263 MPJ262263:MPL262263 MZF262263:MZH262263 NJB262263:NJD262263 NSX262263:NSZ262263 OCT262263:OCV262263 OMP262263:OMR262263 OWL262263:OWN262263 PGH262263:PGJ262263 PQD262263:PQF262263 PZZ262263:QAB262263 QJV262263:QJX262263 QTR262263:QTT262263 RDN262263:RDP262263 RNJ262263:RNL262263 RXF262263:RXH262263 SHB262263:SHD262263 SQX262263:SQZ262263 TAT262263:TAV262263 TKP262263:TKR262263 TUL262263:TUN262263 UEH262263:UEJ262263 UOD262263:UOF262263 UXZ262263:UYB262263 VHV262263:VHX262263 VRR262263:VRT262263 WBN262263:WBP262263 WLJ262263:WLL262263 WVF262263:WVH262263 IT327799:IV327799 SP327799:SR327799 ACL327799:ACN327799 AMH327799:AMJ327799 AWD327799:AWF327799 BFZ327799:BGB327799 BPV327799:BPX327799 BZR327799:BZT327799 CJN327799:CJP327799 CTJ327799:CTL327799 DDF327799:DDH327799 DNB327799:DND327799 DWX327799:DWZ327799 EGT327799:EGV327799 EQP327799:EQR327799 FAL327799:FAN327799 FKH327799:FKJ327799 FUD327799:FUF327799 GDZ327799:GEB327799 GNV327799:GNX327799 GXR327799:GXT327799 HHN327799:HHP327799 HRJ327799:HRL327799 IBF327799:IBH327799 ILB327799:ILD327799 IUX327799:IUZ327799 JET327799:JEV327799 JOP327799:JOR327799 JYL327799:JYN327799 KIH327799:KIJ327799 KSD327799:KSF327799 LBZ327799:LCB327799 LLV327799:LLX327799 LVR327799:LVT327799 MFN327799:MFP327799 MPJ327799:MPL327799 MZF327799:MZH327799 NJB327799:NJD327799 NSX327799:NSZ327799 OCT327799:OCV327799 OMP327799:OMR327799 OWL327799:OWN327799 PGH327799:PGJ327799 PQD327799:PQF327799 PZZ327799:QAB327799 QJV327799:QJX327799 QTR327799:QTT327799 RDN327799:RDP327799 RNJ327799:RNL327799 RXF327799:RXH327799 SHB327799:SHD327799 SQX327799:SQZ327799 TAT327799:TAV327799 TKP327799:TKR327799 TUL327799:TUN327799 UEH327799:UEJ327799 UOD327799:UOF327799 UXZ327799:UYB327799 VHV327799:VHX327799 VRR327799:VRT327799 WBN327799:WBP327799 WLJ327799:WLL327799 WVF327799:WVH327799 IT393335:IV393335 SP393335:SR393335 ACL393335:ACN393335 AMH393335:AMJ393335 AWD393335:AWF393335 BFZ393335:BGB393335 BPV393335:BPX393335 BZR393335:BZT393335 CJN393335:CJP393335 CTJ393335:CTL393335 DDF393335:DDH393335 DNB393335:DND393335 DWX393335:DWZ393335 EGT393335:EGV393335 EQP393335:EQR393335 FAL393335:FAN393335 FKH393335:FKJ393335 FUD393335:FUF393335 GDZ393335:GEB393335 GNV393335:GNX393335 GXR393335:GXT393335 HHN393335:HHP393335 HRJ393335:HRL393335 IBF393335:IBH393335 ILB393335:ILD393335 IUX393335:IUZ393335 JET393335:JEV393335 JOP393335:JOR393335 JYL393335:JYN393335 KIH393335:KIJ393335 KSD393335:KSF393335 LBZ393335:LCB393335 LLV393335:LLX393335 LVR393335:LVT393335 MFN393335:MFP393335 MPJ393335:MPL393335 MZF393335:MZH393335 NJB393335:NJD393335 NSX393335:NSZ393335 OCT393335:OCV393335 OMP393335:OMR393335 OWL393335:OWN393335 PGH393335:PGJ393335 PQD393335:PQF393335 PZZ393335:QAB393335 QJV393335:QJX393335 QTR393335:QTT393335 RDN393335:RDP393335 RNJ393335:RNL393335 RXF393335:RXH393335 SHB393335:SHD393335 SQX393335:SQZ393335 TAT393335:TAV393335 TKP393335:TKR393335 TUL393335:TUN393335 UEH393335:UEJ393335 UOD393335:UOF393335 UXZ393335:UYB393335 VHV393335:VHX393335 VRR393335:VRT393335 WBN393335:WBP393335 WLJ393335:WLL393335 WVF393335:WVH393335 IT458871:IV458871 SP458871:SR458871 ACL458871:ACN458871 AMH458871:AMJ458871 AWD458871:AWF458871 BFZ458871:BGB458871 BPV458871:BPX458871 BZR458871:BZT458871 CJN458871:CJP458871 CTJ458871:CTL458871 DDF458871:DDH458871 DNB458871:DND458871 DWX458871:DWZ458871 EGT458871:EGV458871 EQP458871:EQR458871 FAL458871:FAN458871 FKH458871:FKJ458871 FUD458871:FUF458871 GDZ458871:GEB458871 GNV458871:GNX458871 GXR458871:GXT458871 HHN458871:HHP458871 HRJ458871:HRL458871 IBF458871:IBH458871 ILB458871:ILD458871 IUX458871:IUZ458871 JET458871:JEV458871 JOP458871:JOR458871 JYL458871:JYN458871 KIH458871:KIJ458871 KSD458871:KSF458871 LBZ458871:LCB458871 LLV458871:LLX458871 LVR458871:LVT458871 MFN458871:MFP458871 MPJ458871:MPL458871 MZF458871:MZH458871 NJB458871:NJD458871 NSX458871:NSZ458871 OCT458871:OCV458871 OMP458871:OMR458871 OWL458871:OWN458871 PGH458871:PGJ458871 PQD458871:PQF458871 PZZ458871:QAB458871 QJV458871:QJX458871 QTR458871:QTT458871 RDN458871:RDP458871 RNJ458871:RNL458871 RXF458871:RXH458871 SHB458871:SHD458871 SQX458871:SQZ458871 TAT458871:TAV458871 TKP458871:TKR458871 TUL458871:TUN458871 UEH458871:UEJ458871 UOD458871:UOF458871 UXZ458871:UYB458871 VHV458871:VHX458871 VRR458871:VRT458871 WBN458871:WBP458871 WLJ458871:WLL458871 WVF458871:WVH458871 IT524407:IV524407 SP524407:SR524407 ACL524407:ACN524407 AMH524407:AMJ524407 AWD524407:AWF524407 BFZ524407:BGB524407 BPV524407:BPX524407 BZR524407:BZT524407 CJN524407:CJP524407 CTJ524407:CTL524407 DDF524407:DDH524407 DNB524407:DND524407 DWX524407:DWZ524407 EGT524407:EGV524407 EQP524407:EQR524407 FAL524407:FAN524407 FKH524407:FKJ524407 FUD524407:FUF524407 GDZ524407:GEB524407 GNV524407:GNX524407 GXR524407:GXT524407 HHN524407:HHP524407 HRJ524407:HRL524407 IBF524407:IBH524407 ILB524407:ILD524407 IUX524407:IUZ524407 JET524407:JEV524407 JOP524407:JOR524407 JYL524407:JYN524407 KIH524407:KIJ524407 KSD524407:KSF524407 LBZ524407:LCB524407 LLV524407:LLX524407 LVR524407:LVT524407 MFN524407:MFP524407 MPJ524407:MPL524407 MZF524407:MZH524407 NJB524407:NJD524407 NSX524407:NSZ524407 OCT524407:OCV524407 OMP524407:OMR524407 OWL524407:OWN524407 PGH524407:PGJ524407 PQD524407:PQF524407 PZZ524407:QAB524407 QJV524407:QJX524407 QTR524407:QTT524407 RDN524407:RDP524407 RNJ524407:RNL524407 RXF524407:RXH524407 SHB524407:SHD524407 SQX524407:SQZ524407 TAT524407:TAV524407 TKP524407:TKR524407 TUL524407:TUN524407 UEH524407:UEJ524407 UOD524407:UOF524407 UXZ524407:UYB524407 VHV524407:VHX524407 VRR524407:VRT524407 WBN524407:WBP524407 WLJ524407:WLL524407 WVF524407:WVH524407 IT589943:IV589943 SP589943:SR589943 ACL589943:ACN589943 AMH589943:AMJ589943 AWD589943:AWF589943 BFZ589943:BGB589943 BPV589943:BPX589943 BZR589943:BZT589943 CJN589943:CJP589943 CTJ589943:CTL589943 DDF589943:DDH589943 DNB589943:DND589943 DWX589943:DWZ589943 EGT589943:EGV589943 EQP589943:EQR589943 FAL589943:FAN589943 FKH589943:FKJ589943 FUD589943:FUF589943 GDZ589943:GEB589943 GNV589943:GNX589943 GXR589943:GXT589943 HHN589943:HHP589943 HRJ589943:HRL589943 IBF589943:IBH589943 ILB589943:ILD589943 IUX589943:IUZ589943 JET589943:JEV589943 JOP589943:JOR589943 JYL589943:JYN589943 KIH589943:KIJ589943 KSD589943:KSF589943 LBZ589943:LCB589943 LLV589943:LLX589943 LVR589943:LVT589943 MFN589943:MFP589943 MPJ589943:MPL589943 MZF589943:MZH589943 NJB589943:NJD589943 NSX589943:NSZ589943 OCT589943:OCV589943 OMP589943:OMR589943 OWL589943:OWN589943 PGH589943:PGJ589943 PQD589943:PQF589943 PZZ589943:QAB589943 QJV589943:QJX589943 QTR589943:QTT589943 RDN589943:RDP589943 RNJ589943:RNL589943 RXF589943:RXH589943 SHB589943:SHD589943 SQX589943:SQZ589943 TAT589943:TAV589943 TKP589943:TKR589943 TUL589943:TUN589943 UEH589943:UEJ589943 UOD589943:UOF589943 UXZ589943:UYB589943 VHV589943:VHX589943 VRR589943:VRT589943 WBN589943:WBP589943 WLJ589943:WLL589943 WVF589943:WVH589943 IT655479:IV655479 SP655479:SR655479 ACL655479:ACN655479 AMH655479:AMJ655479 AWD655479:AWF655479 BFZ655479:BGB655479 BPV655479:BPX655479 BZR655479:BZT655479 CJN655479:CJP655479 CTJ655479:CTL655479 DDF655479:DDH655479 DNB655479:DND655479 DWX655479:DWZ655479 EGT655479:EGV655479 EQP655479:EQR655479 FAL655479:FAN655479 FKH655479:FKJ655479 FUD655479:FUF655479 GDZ655479:GEB655479 GNV655479:GNX655479 GXR655479:GXT655479 HHN655479:HHP655479 HRJ655479:HRL655479 IBF655479:IBH655479 ILB655479:ILD655479 IUX655479:IUZ655479 JET655479:JEV655479 JOP655479:JOR655479 JYL655479:JYN655479 KIH655479:KIJ655479 KSD655479:KSF655479 LBZ655479:LCB655479 LLV655479:LLX655479 LVR655479:LVT655479 MFN655479:MFP655479 MPJ655479:MPL655479 MZF655479:MZH655479 NJB655479:NJD655479 NSX655479:NSZ655479 OCT655479:OCV655479 OMP655479:OMR655479 OWL655479:OWN655479 PGH655479:PGJ655479 PQD655479:PQF655479 PZZ655479:QAB655479 QJV655479:QJX655479 QTR655479:QTT655479 RDN655479:RDP655479 RNJ655479:RNL655479 RXF655479:RXH655479 SHB655479:SHD655479 SQX655479:SQZ655479 TAT655479:TAV655479 TKP655479:TKR655479 TUL655479:TUN655479 UEH655479:UEJ655479 UOD655479:UOF655479 UXZ655479:UYB655479 VHV655479:VHX655479 VRR655479:VRT655479 WBN655479:WBP655479 WLJ655479:WLL655479 WVF655479:WVH655479 IT721015:IV721015 SP721015:SR721015 ACL721015:ACN721015 AMH721015:AMJ721015 AWD721015:AWF721015 BFZ721015:BGB721015 BPV721015:BPX721015 BZR721015:BZT721015 CJN721015:CJP721015 CTJ721015:CTL721015 DDF721015:DDH721015 DNB721015:DND721015 DWX721015:DWZ721015 EGT721015:EGV721015 EQP721015:EQR721015 FAL721015:FAN721015 FKH721015:FKJ721015 FUD721015:FUF721015 GDZ721015:GEB721015 GNV721015:GNX721015 GXR721015:GXT721015 HHN721015:HHP721015 HRJ721015:HRL721015 IBF721015:IBH721015 ILB721015:ILD721015 IUX721015:IUZ721015 JET721015:JEV721015 JOP721015:JOR721015 JYL721015:JYN721015 KIH721015:KIJ721015 KSD721015:KSF721015 LBZ721015:LCB721015 LLV721015:LLX721015 LVR721015:LVT721015 MFN721015:MFP721015 MPJ721015:MPL721015 MZF721015:MZH721015 NJB721015:NJD721015 NSX721015:NSZ721015 OCT721015:OCV721015 OMP721015:OMR721015 OWL721015:OWN721015 PGH721015:PGJ721015 PQD721015:PQF721015 PZZ721015:QAB721015 QJV721015:QJX721015 QTR721015:QTT721015 RDN721015:RDP721015 RNJ721015:RNL721015 RXF721015:RXH721015 SHB721015:SHD721015 SQX721015:SQZ721015 TAT721015:TAV721015 TKP721015:TKR721015 TUL721015:TUN721015 UEH721015:UEJ721015 UOD721015:UOF721015 UXZ721015:UYB721015 VHV721015:VHX721015 VRR721015:VRT721015 WBN721015:WBP721015 WLJ721015:WLL721015 WVF721015:WVH721015 IT786551:IV786551 SP786551:SR786551 ACL786551:ACN786551 AMH786551:AMJ786551 AWD786551:AWF786551 BFZ786551:BGB786551 BPV786551:BPX786551 BZR786551:BZT786551 CJN786551:CJP786551 CTJ786551:CTL786551 DDF786551:DDH786551 DNB786551:DND786551 DWX786551:DWZ786551 EGT786551:EGV786551 EQP786551:EQR786551 FAL786551:FAN786551 FKH786551:FKJ786551 FUD786551:FUF786551 GDZ786551:GEB786551 GNV786551:GNX786551 GXR786551:GXT786551 HHN786551:HHP786551 HRJ786551:HRL786551 IBF786551:IBH786551 ILB786551:ILD786551 IUX786551:IUZ786551 JET786551:JEV786551 JOP786551:JOR786551 JYL786551:JYN786551 KIH786551:KIJ786551 KSD786551:KSF786551 LBZ786551:LCB786551 LLV786551:LLX786551 LVR786551:LVT786551 MFN786551:MFP786551 MPJ786551:MPL786551 MZF786551:MZH786551 NJB786551:NJD786551 NSX786551:NSZ786551 OCT786551:OCV786551 OMP786551:OMR786551 OWL786551:OWN786551 PGH786551:PGJ786551 PQD786551:PQF786551 PZZ786551:QAB786551 QJV786551:QJX786551 QTR786551:QTT786551 RDN786551:RDP786551 RNJ786551:RNL786551 RXF786551:RXH786551 SHB786551:SHD786551 SQX786551:SQZ786551 TAT786551:TAV786551 TKP786551:TKR786551 TUL786551:TUN786551 UEH786551:UEJ786551 UOD786551:UOF786551 UXZ786551:UYB786551 VHV786551:VHX786551 VRR786551:VRT786551 WBN786551:WBP786551 WLJ786551:WLL786551 WVF786551:WVH786551 IT852087:IV852087 SP852087:SR852087 ACL852087:ACN852087 AMH852087:AMJ852087 AWD852087:AWF852087 BFZ852087:BGB852087 BPV852087:BPX852087 BZR852087:BZT852087 CJN852087:CJP852087 CTJ852087:CTL852087 DDF852087:DDH852087 DNB852087:DND852087 DWX852087:DWZ852087 EGT852087:EGV852087 EQP852087:EQR852087 FAL852087:FAN852087 FKH852087:FKJ852087 FUD852087:FUF852087 GDZ852087:GEB852087 GNV852087:GNX852087 GXR852087:GXT852087 HHN852087:HHP852087 HRJ852087:HRL852087 IBF852087:IBH852087 ILB852087:ILD852087 IUX852087:IUZ852087 JET852087:JEV852087 JOP852087:JOR852087 JYL852087:JYN852087 KIH852087:KIJ852087 KSD852087:KSF852087 LBZ852087:LCB852087 LLV852087:LLX852087 LVR852087:LVT852087 MFN852087:MFP852087 MPJ852087:MPL852087 MZF852087:MZH852087 NJB852087:NJD852087 NSX852087:NSZ852087 OCT852087:OCV852087 OMP852087:OMR852087 OWL852087:OWN852087 PGH852087:PGJ852087 PQD852087:PQF852087 PZZ852087:QAB852087 QJV852087:QJX852087 QTR852087:QTT852087 RDN852087:RDP852087 RNJ852087:RNL852087 RXF852087:RXH852087 SHB852087:SHD852087 SQX852087:SQZ852087 TAT852087:TAV852087 TKP852087:TKR852087 TUL852087:TUN852087 UEH852087:UEJ852087 UOD852087:UOF852087 UXZ852087:UYB852087 VHV852087:VHX852087 VRR852087:VRT852087 WBN852087:WBP852087 WLJ852087:WLL852087 WVF852087:WVH852087 IT917623:IV917623 SP917623:SR917623 ACL917623:ACN917623 AMH917623:AMJ917623 AWD917623:AWF917623 BFZ917623:BGB917623 BPV917623:BPX917623 BZR917623:BZT917623 CJN917623:CJP917623 CTJ917623:CTL917623 DDF917623:DDH917623 DNB917623:DND917623 DWX917623:DWZ917623 EGT917623:EGV917623 EQP917623:EQR917623 FAL917623:FAN917623 FKH917623:FKJ917623 FUD917623:FUF917623 GDZ917623:GEB917623 GNV917623:GNX917623 GXR917623:GXT917623 HHN917623:HHP917623 HRJ917623:HRL917623 IBF917623:IBH917623 ILB917623:ILD917623 IUX917623:IUZ917623 JET917623:JEV917623 JOP917623:JOR917623 JYL917623:JYN917623 KIH917623:KIJ917623 KSD917623:KSF917623 LBZ917623:LCB917623 LLV917623:LLX917623 LVR917623:LVT917623 MFN917623:MFP917623 MPJ917623:MPL917623 MZF917623:MZH917623 NJB917623:NJD917623 NSX917623:NSZ917623 OCT917623:OCV917623 OMP917623:OMR917623 OWL917623:OWN917623 PGH917623:PGJ917623 PQD917623:PQF917623 PZZ917623:QAB917623 QJV917623:QJX917623 QTR917623:QTT917623 RDN917623:RDP917623 RNJ917623:RNL917623 RXF917623:RXH917623 SHB917623:SHD917623 SQX917623:SQZ917623 TAT917623:TAV917623 TKP917623:TKR917623 TUL917623:TUN917623 UEH917623:UEJ917623 UOD917623:UOF917623 UXZ917623:UYB917623 VHV917623:VHX917623 VRR917623:VRT917623 WBN917623:WBP917623 WLJ917623:WLL917623 WVF917623:WVH917623 IT983159:IV983159 SP983159:SR983159 ACL983159:ACN983159 AMH983159:AMJ983159 AWD983159:AWF983159 BFZ983159:BGB983159 BPV983159:BPX983159 BZR983159:BZT983159 CJN983159:CJP983159 CTJ983159:CTL983159 DDF983159:DDH983159 DNB983159:DND983159 DWX983159:DWZ983159 EGT983159:EGV983159 EQP983159:EQR983159 FAL983159:FAN983159 FKH983159:FKJ983159 FUD983159:FUF983159 GDZ983159:GEB983159 GNV983159:GNX983159 GXR983159:GXT983159 HHN983159:HHP983159 HRJ983159:HRL983159 IBF983159:IBH983159 ILB983159:ILD983159 IUX983159:IUZ983159 JET983159:JEV983159 JOP983159:JOR983159 JYL983159:JYN983159 KIH983159:KIJ983159 KSD983159:KSF983159 LBZ983159:LCB983159 LLV983159:LLX983159 LVR983159:LVT983159 MFN983159:MFP983159 MPJ983159:MPL983159 MZF983159:MZH983159 NJB983159:NJD983159 NSX983159:NSZ983159 OCT983159:OCV983159 OMP983159:OMR983159 OWL983159:OWN983159 PGH983159:PGJ983159 PQD983159:PQF983159 PZZ983159:QAB983159 QJV983159:QJX983159 QTR983159:QTT983159 RDN983159:RDP983159 RNJ983159:RNL983159 RXF983159:RXH983159 SHB983159:SHD983159 SQX983159:SQZ983159 TAT983159:TAV983159 TKP983159:TKR983159 TUL983159:TUN983159 UEH983159:UEJ983159 UOD983159:UOF983159 UXZ983159:UYB983159 VHV983159:VHX983159 VRR983159:VRT983159 WBN983159:WBP983159 WLJ983159:WLL983159 WVF983159:WVH983159 IT136:IV136 SP136:SR136 ACL136:ACN136 AMH136:AMJ136 AWD136:AWF136 BFZ136:BGB136 BPV136:BPX136 BZR136:BZT136 CJN136:CJP136 CTJ136:CTL136 DDF136:DDH136 DNB136:DND136 DWX136:DWZ136 EGT136:EGV136 EQP136:EQR136 FAL136:FAN136 FKH136:FKJ136 FUD136:FUF136 GDZ136:GEB136 GNV136:GNX136 GXR136:GXT136 HHN136:HHP136 HRJ136:HRL136 IBF136:IBH136 ILB136:ILD136 IUX136:IUZ136 JET136:JEV136 JOP136:JOR136 JYL136:JYN136 KIH136:KIJ136 KSD136:KSF136 LBZ136:LCB136 LLV136:LLX136 LVR136:LVT136 MFN136:MFP136 MPJ136:MPL136 MZF136:MZH136 NJB136:NJD136 NSX136:NSZ136 OCT136:OCV136 OMP136:OMR136 OWL136:OWN136 PGH136:PGJ136 PQD136:PQF136 PZZ136:QAB136 QJV136:QJX136 QTR136:QTT136 RDN136:RDP136 RNJ136:RNL136 RXF136:RXH136 SHB136:SHD136 SQX136:SQZ136 TAT136:TAV136 TKP136:TKR136 TUL136:TUN136 UEH136:UEJ136 UOD136:UOF136 UXZ136:UYB136 VHV136:VHX136 VRR136:VRT136 WBN136:WBP136 WLJ136:WLL136 WVF136:WVH136 IT65651:IV65651 SP65651:SR65651 ACL65651:ACN65651 AMH65651:AMJ65651 AWD65651:AWF65651 BFZ65651:BGB65651 BPV65651:BPX65651 BZR65651:BZT65651 CJN65651:CJP65651 CTJ65651:CTL65651 DDF65651:DDH65651 DNB65651:DND65651 DWX65651:DWZ65651 EGT65651:EGV65651 EQP65651:EQR65651 FAL65651:FAN65651 FKH65651:FKJ65651 FUD65651:FUF65651 GDZ65651:GEB65651 GNV65651:GNX65651 GXR65651:GXT65651 HHN65651:HHP65651 HRJ65651:HRL65651 IBF65651:IBH65651 ILB65651:ILD65651 IUX65651:IUZ65651 JET65651:JEV65651 JOP65651:JOR65651 JYL65651:JYN65651 KIH65651:KIJ65651 KSD65651:KSF65651 LBZ65651:LCB65651 LLV65651:LLX65651 LVR65651:LVT65651 MFN65651:MFP65651 MPJ65651:MPL65651 MZF65651:MZH65651 NJB65651:NJD65651 NSX65651:NSZ65651 OCT65651:OCV65651 OMP65651:OMR65651 OWL65651:OWN65651 PGH65651:PGJ65651 PQD65651:PQF65651 PZZ65651:QAB65651 QJV65651:QJX65651 QTR65651:QTT65651 RDN65651:RDP65651 RNJ65651:RNL65651 RXF65651:RXH65651 SHB65651:SHD65651 SQX65651:SQZ65651 TAT65651:TAV65651 TKP65651:TKR65651 TUL65651:TUN65651 UEH65651:UEJ65651 UOD65651:UOF65651 UXZ65651:UYB65651 VHV65651:VHX65651 VRR65651:VRT65651 WBN65651:WBP65651 WLJ65651:WLL65651 WVF65651:WVH65651 IT131187:IV131187 SP131187:SR131187 ACL131187:ACN131187 AMH131187:AMJ131187 AWD131187:AWF131187 BFZ131187:BGB131187 BPV131187:BPX131187 BZR131187:BZT131187 CJN131187:CJP131187 CTJ131187:CTL131187 DDF131187:DDH131187 DNB131187:DND131187 DWX131187:DWZ131187 EGT131187:EGV131187 EQP131187:EQR131187 FAL131187:FAN131187 FKH131187:FKJ131187 FUD131187:FUF131187 GDZ131187:GEB131187 GNV131187:GNX131187 GXR131187:GXT131187 HHN131187:HHP131187 HRJ131187:HRL131187 IBF131187:IBH131187 ILB131187:ILD131187 IUX131187:IUZ131187 JET131187:JEV131187 JOP131187:JOR131187 JYL131187:JYN131187 KIH131187:KIJ131187 KSD131187:KSF131187 LBZ131187:LCB131187 LLV131187:LLX131187 LVR131187:LVT131187 MFN131187:MFP131187 MPJ131187:MPL131187 MZF131187:MZH131187 NJB131187:NJD131187 NSX131187:NSZ131187 OCT131187:OCV131187 OMP131187:OMR131187 OWL131187:OWN131187 PGH131187:PGJ131187 PQD131187:PQF131187 PZZ131187:QAB131187 QJV131187:QJX131187 QTR131187:QTT131187 RDN131187:RDP131187 RNJ131187:RNL131187 RXF131187:RXH131187 SHB131187:SHD131187 SQX131187:SQZ131187 TAT131187:TAV131187 TKP131187:TKR131187 TUL131187:TUN131187 UEH131187:UEJ131187 UOD131187:UOF131187 UXZ131187:UYB131187 VHV131187:VHX131187 VRR131187:VRT131187 WBN131187:WBP131187 WLJ131187:WLL131187 WVF131187:WVH131187 IT196723:IV196723 SP196723:SR196723 ACL196723:ACN196723 AMH196723:AMJ196723 AWD196723:AWF196723 BFZ196723:BGB196723 BPV196723:BPX196723 BZR196723:BZT196723 CJN196723:CJP196723 CTJ196723:CTL196723 DDF196723:DDH196723 DNB196723:DND196723 DWX196723:DWZ196723 EGT196723:EGV196723 EQP196723:EQR196723 FAL196723:FAN196723 FKH196723:FKJ196723 FUD196723:FUF196723 GDZ196723:GEB196723 GNV196723:GNX196723 GXR196723:GXT196723 HHN196723:HHP196723 HRJ196723:HRL196723 IBF196723:IBH196723 ILB196723:ILD196723 IUX196723:IUZ196723 JET196723:JEV196723 JOP196723:JOR196723 JYL196723:JYN196723 KIH196723:KIJ196723 KSD196723:KSF196723 LBZ196723:LCB196723 LLV196723:LLX196723 LVR196723:LVT196723 MFN196723:MFP196723 MPJ196723:MPL196723 MZF196723:MZH196723 NJB196723:NJD196723 NSX196723:NSZ196723 OCT196723:OCV196723 OMP196723:OMR196723 OWL196723:OWN196723 PGH196723:PGJ196723 PQD196723:PQF196723 PZZ196723:QAB196723 QJV196723:QJX196723 QTR196723:QTT196723 RDN196723:RDP196723 RNJ196723:RNL196723 RXF196723:RXH196723 SHB196723:SHD196723 SQX196723:SQZ196723 TAT196723:TAV196723 TKP196723:TKR196723 TUL196723:TUN196723 UEH196723:UEJ196723 UOD196723:UOF196723 UXZ196723:UYB196723 VHV196723:VHX196723 VRR196723:VRT196723 WBN196723:WBP196723 WLJ196723:WLL196723 WVF196723:WVH196723 IT262259:IV262259 SP262259:SR262259 ACL262259:ACN262259 AMH262259:AMJ262259 AWD262259:AWF262259 BFZ262259:BGB262259 BPV262259:BPX262259 BZR262259:BZT262259 CJN262259:CJP262259 CTJ262259:CTL262259 DDF262259:DDH262259 DNB262259:DND262259 DWX262259:DWZ262259 EGT262259:EGV262259 EQP262259:EQR262259 FAL262259:FAN262259 FKH262259:FKJ262259 FUD262259:FUF262259 GDZ262259:GEB262259 GNV262259:GNX262259 GXR262259:GXT262259 HHN262259:HHP262259 HRJ262259:HRL262259 IBF262259:IBH262259 ILB262259:ILD262259 IUX262259:IUZ262259 JET262259:JEV262259 JOP262259:JOR262259 JYL262259:JYN262259 KIH262259:KIJ262259 KSD262259:KSF262259 LBZ262259:LCB262259 LLV262259:LLX262259 LVR262259:LVT262259 MFN262259:MFP262259 MPJ262259:MPL262259 MZF262259:MZH262259 NJB262259:NJD262259 NSX262259:NSZ262259 OCT262259:OCV262259 OMP262259:OMR262259 OWL262259:OWN262259 PGH262259:PGJ262259 PQD262259:PQF262259 PZZ262259:QAB262259 QJV262259:QJX262259 QTR262259:QTT262259 RDN262259:RDP262259 RNJ262259:RNL262259 RXF262259:RXH262259 SHB262259:SHD262259 SQX262259:SQZ262259 TAT262259:TAV262259 TKP262259:TKR262259 TUL262259:TUN262259 UEH262259:UEJ262259 UOD262259:UOF262259 UXZ262259:UYB262259 VHV262259:VHX262259 VRR262259:VRT262259 WBN262259:WBP262259 WLJ262259:WLL262259 WVF262259:WVH262259 IT327795:IV327795 SP327795:SR327795 ACL327795:ACN327795 AMH327795:AMJ327795 AWD327795:AWF327795 BFZ327795:BGB327795 BPV327795:BPX327795 BZR327795:BZT327795 CJN327795:CJP327795 CTJ327795:CTL327795 DDF327795:DDH327795 DNB327795:DND327795 DWX327795:DWZ327795 EGT327795:EGV327795 EQP327795:EQR327795 FAL327795:FAN327795 FKH327795:FKJ327795 FUD327795:FUF327795 GDZ327795:GEB327795 GNV327795:GNX327795 GXR327795:GXT327795 HHN327795:HHP327795 HRJ327795:HRL327795 IBF327795:IBH327795 ILB327795:ILD327795 IUX327795:IUZ327795 JET327795:JEV327795 JOP327795:JOR327795 JYL327795:JYN327795 KIH327795:KIJ327795 KSD327795:KSF327795 LBZ327795:LCB327795 LLV327795:LLX327795 LVR327795:LVT327795 MFN327795:MFP327795 MPJ327795:MPL327795 MZF327795:MZH327795 NJB327795:NJD327795 NSX327795:NSZ327795 OCT327795:OCV327795 OMP327795:OMR327795 OWL327795:OWN327795 PGH327795:PGJ327795 PQD327795:PQF327795 PZZ327795:QAB327795 QJV327795:QJX327795 QTR327795:QTT327795 RDN327795:RDP327795 RNJ327795:RNL327795 RXF327795:RXH327795 SHB327795:SHD327795 SQX327795:SQZ327795 TAT327795:TAV327795 TKP327795:TKR327795 TUL327795:TUN327795 UEH327795:UEJ327795 UOD327795:UOF327795 UXZ327795:UYB327795 VHV327795:VHX327795 VRR327795:VRT327795 WBN327795:WBP327795 WLJ327795:WLL327795 WVF327795:WVH327795 IT393331:IV393331 SP393331:SR393331 ACL393331:ACN393331 AMH393331:AMJ393331 AWD393331:AWF393331 BFZ393331:BGB393331 BPV393331:BPX393331 BZR393331:BZT393331 CJN393331:CJP393331 CTJ393331:CTL393331 DDF393331:DDH393331 DNB393331:DND393331 DWX393331:DWZ393331 EGT393331:EGV393331 EQP393331:EQR393331 FAL393331:FAN393331 FKH393331:FKJ393331 FUD393331:FUF393331 GDZ393331:GEB393331 GNV393331:GNX393331 GXR393331:GXT393331 HHN393331:HHP393331 HRJ393331:HRL393331 IBF393331:IBH393331 ILB393331:ILD393331 IUX393331:IUZ393331 JET393331:JEV393331 JOP393331:JOR393331 JYL393331:JYN393331 KIH393331:KIJ393331 KSD393331:KSF393331 LBZ393331:LCB393331 LLV393331:LLX393331 LVR393331:LVT393331 MFN393331:MFP393331 MPJ393331:MPL393331 MZF393331:MZH393331 NJB393331:NJD393331 NSX393331:NSZ393331 OCT393331:OCV393331 OMP393331:OMR393331 OWL393331:OWN393331 PGH393331:PGJ393331 PQD393331:PQF393331 PZZ393331:QAB393331 QJV393331:QJX393331 QTR393331:QTT393331 RDN393331:RDP393331 RNJ393331:RNL393331 RXF393331:RXH393331 SHB393331:SHD393331 SQX393331:SQZ393331 TAT393331:TAV393331 TKP393331:TKR393331 TUL393331:TUN393331 UEH393331:UEJ393331 UOD393331:UOF393331 UXZ393331:UYB393331 VHV393331:VHX393331 VRR393331:VRT393331 WBN393331:WBP393331 WLJ393331:WLL393331 WVF393331:WVH393331 IT458867:IV458867 SP458867:SR458867 ACL458867:ACN458867 AMH458867:AMJ458867 AWD458867:AWF458867 BFZ458867:BGB458867 BPV458867:BPX458867 BZR458867:BZT458867 CJN458867:CJP458867 CTJ458867:CTL458867 DDF458867:DDH458867 DNB458867:DND458867 DWX458867:DWZ458867 EGT458867:EGV458867 EQP458867:EQR458867 FAL458867:FAN458867 FKH458867:FKJ458867 FUD458867:FUF458867 GDZ458867:GEB458867 GNV458867:GNX458867 GXR458867:GXT458867 HHN458867:HHP458867 HRJ458867:HRL458867 IBF458867:IBH458867 ILB458867:ILD458867 IUX458867:IUZ458867 JET458867:JEV458867 JOP458867:JOR458867 JYL458867:JYN458867 KIH458867:KIJ458867 KSD458867:KSF458867 LBZ458867:LCB458867 LLV458867:LLX458867 LVR458867:LVT458867 MFN458867:MFP458867 MPJ458867:MPL458867 MZF458867:MZH458867 NJB458867:NJD458867 NSX458867:NSZ458867 OCT458867:OCV458867 OMP458867:OMR458867 OWL458867:OWN458867 PGH458867:PGJ458867 PQD458867:PQF458867 PZZ458867:QAB458867 QJV458867:QJX458867 QTR458867:QTT458867 RDN458867:RDP458867 RNJ458867:RNL458867 RXF458867:RXH458867 SHB458867:SHD458867 SQX458867:SQZ458867 TAT458867:TAV458867 TKP458867:TKR458867 TUL458867:TUN458867 UEH458867:UEJ458867 UOD458867:UOF458867 UXZ458867:UYB458867 VHV458867:VHX458867 VRR458867:VRT458867 WBN458867:WBP458867 WLJ458867:WLL458867 WVF458867:WVH458867 IT524403:IV524403 SP524403:SR524403 ACL524403:ACN524403 AMH524403:AMJ524403 AWD524403:AWF524403 BFZ524403:BGB524403 BPV524403:BPX524403 BZR524403:BZT524403 CJN524403:CJP524403 CTJ524403:CTL524403 DDF524403:DDH524403 DNB524403:DND524403 DWX524403:DWZ524403 EGT524403:EGV524403 EQP524403:EQR524403 FAL524403:FAN524403 FKH524403:FKJ524403 FUD524403:FUF524403 GDZ524403:GEB524403 GNV524403:GNX524403 GXR524403:GXT524403 HHN524403:HHP524403 HRJ524403:HRL524403 IBF524403:IBH524403 ILB524403:ILD524403 IUX524403:IUZ524403 JET524403:JEV524403 JOP524403:JOR524403 JYL524403:JYN524403 KIH524403:KIJ524403 KSD524403:KSF524403 LBZ524403:LCB524403 LLV524403:LLX524403 LVR524403:LVT524403 MFN524403:MFP524403 MPJ524403:MPL524403 MZF524403:MZH524403 NJB524403:NJD524403 NSX524403:NSZ524403 OCT524403:OCV524403 OMP524403:OMR524403 OWL524403:OWN524403 PGH524403:PGJ524403 PQD524403:PQF524403 PZZ524403:QAB524403 QJV524403:QJX524403 QTR524403:QTT524403 RDN524403:RDP524403 RNJ524403:RNL524403 RXF524403:RXH524403 SHB524403:SHD524403 SQX524403:SQZ524403 TAT524403:TAV524403 TKP524403:TKR524403 TUL524403:TUN524403 UEH524403:UEJ524403 UOD524403:UOF524403 UXZ524403:UYB524403 VHV524403:VHX524403 VRR524403:VRT524403 WBN524403:WBP524403 WLJ524403:WLL524403 WVF524403:WVH524403 IT589939:IV589939 SP589939:SR589939 ACL589939:ACN589939 AMH589939:AMJ589939 AWD589939:AWF589939 BFZ589939:BGB589939 BPV589939:BPX589939 BZR589939:BZT589939 CJN589939:CJP589939 CTJ589939:CTL589939 DDF589939:DDH589939 DNB589939:DND589939 DWX589939:DWZ589939 EGT589939:EGV589939 EQP589939:EQR589939 FAL589939:FAN589939 FKH589939:FKJ589939 FUD589939:FUF589939 GDZ589939:GEB589939 GNV589939:GNX589939 GXR589939:GXT589939 HHN589939:HHP589939 HRJ589939:HRL589939 IBF589939:IBH589939 ILB589939:ILD589939 IUX589939:IUZ589939 JET589939:JEV589939 JOP589939:JOR589939 JYL589939:JYN589939 KIH589939:KIJ589939 KSD589939:KSF589939 LBZ589939:LCB589939 LLV589939:LLX589939 LVR589939:LVT589939 MFN589939:MFP589939 MPJ589939:MPL589939 MZF589939:MZH589939 NJB589939:NJD589939 NSX589939:NSZ589939 OCT589939:OCV589939 OMP589939:OMR589939 OWL589939:OWN589939 PGH589939:PGJ589939 PQD589939:PQF589939 PZZ589939:QAB589939 QJV589939:QJX589939 QTR589939:QTT589939 RDN589939:RDP589939 RNJ589939:RNL589939 RXF589939:RXH589939 SHB589939:SHD589939 SQX589939:SQZ589939 TAT589939:TAV589939 TKP589939:TKR589939 TUL589939:TUN589939 UEH589939:UEJ589939 UOD589939:UOF589939 UXZ589939:UYB589939 VHV589939:VHX589939 VRR589939:VRT589939 WBN589939:WBP589939 WLJ589939:WLL589939 WVF589939:WVH589939 IT655475:IV655475 SP655475:SR655475 ACL655475:ACN655475 AMH655475:AMJ655475 AWD655475:AWF655475 BFZ655475:BGB655475 BPV655475:BPX655475 BZR655475:BZT655475 CJN655475:CJP655475 CTJ655475:CTL655475 DDF655475:DDH655475 DNB655475:DND655475 DWX655475:DWZ655475 EGT655475:EGV655475 EQP655475:EQR655475 FAL655475:FAN655475 FKH655475:FKJ655475 FUD655475:FUF655475 GDZ655475:GEB655475 GNV655475:GNX655475 GXR655475:GXT655475 HHN655475:HHP655475 HRJ655475:HRL655475 IBF655475:IBH655475 ILB655475:ILD655475 IUX655475:IUZ655475 JET655475:JEV655475 JOP655475:JOR655475 JYL655475:JYN655475 KIH655475:KIJ655475 KSD655475:KSF655475 LBZ655475:LCB655475 LLV655475:LLX655475 LVR655475:LVT655475 MFN655475:MFP655475 MPJ655475:MPL655475 MZF655475:MZH655475 NJB655475:NJD655475 NSX655475:NSZ655475 OCT655475:OCV655475 OMP655475:OMR655475 OWL655475:OWN655475 PGH655475:PGJ655475 PQD655475:PQF655475 PZZ655475:QAB655475 QJV655475:QJX655475 QTR655475:QTT655475 RDN655475:RDP655475 RNJ655475:RNL655475 RXF655475:RXH655475 SHB655475:SHD655475 SQX655475:SQZ655475 TAT655475:TAV655475 TKP655475:TKR655475 TUL655475:TUN655475 UEH655475:UEJ655475 UOD655475:UOF655475 UXZ655475:UYB655475 VHV655475:VHX655475 VRR655475:VRT655475 WBN655475:WBP655475 WLJ655475:WLL655475 WVF655475:WVH655475 IT721011:IV721011 SP721011:SR721011 ACL721011:ACN721011 AMH721011:AMJ721011 AWD721011:AWF721011 BFZ721011:BGB721011 BPV721011:BPX721011 BZR721011:BZT721011 CJN721011:CJP721011 CTJ721011:CTL721011 DDF721011:DDH721011 DNB721011:DND721011 DWX721011:DWZ721011 EGT721011:EGV721011 EQP721011:EQR721011 FAL721011:FAN721011 FKH721011:FKJ721011 FUD721011:FUF721011 GDZ721011:GEB721011 GNV721011:GNX721011 GXR721011:GXT721011 HHN721011:HHP721011 HRJ721011:HRL721011 IBF721011:IBH721011 ILB721011:ILD721011 IUX721011:IUZ721011 JET721011:JEV721011 JOP721011:JOR721011 JYL721011:JYN721011 KIH721011:KIJ721011 KSD721011:KSF721011 LBZ721011:LCB721011 LLV721011:LLX721011 LVR721011:LVT721011 MFN721011:MFP721011 MPJ721011:MPL721011 MZF721011:MZH721011 NJB721011:NJD721011 NSX721011:NSZ721011 OCT721011:OCV721011 OMP721011:OMR721011 OWL721011:OWN721011 PGH721011:PGJ721011 PQD721011:PQF721011 PZZ721011:QAB721011 QJV721011:QJX721011 QTR721011:QTT721011 RDN721011:RDP721011 RNJ721011:RNL721011 RXF721011:RXH721011 SHB721011:SHD721011 SQX721011:SQZ721011 TAT721011:TAV721011 TKP721011:TKR721011 TUL721011:TUN721011 UEH721011:UEJ721011 UOD721011:UOF721011 UXZ721011:UYB721011 VHV721011:VHX721011 VRR721011:VRT721011 WBN721011:WBP721011 WLJ721011:WLL721011 WVF721011:WVH721011 IT786547:IV786547 SP786547:SR786547 ACL786547:ACN786547 AMH786547:AMJ786547 AWD786547:AWF786547 BFZ786547:BGB786547 BPV786547:BPX786547 BZR786547:BZT786547 CJN786547:CJP786547 CTJ786547:CTL786547 DDF786547:DDH786547 DNB786547:DND786547 DWX786547:DWZ786547 EGT786547:EGV786547 EQP786547:EQR786547 FAL786547:FAN786547 FKH786547:FKJ786547 FUD786547:FUF786547 GDZ786547:GEB786547 GNV786547:GNX786547 GXR786547:GXT786547 HHN786547:HHP786547 HRJ786547:HRL786547 IBF786547:IBH786547 ILB786547:ILD786547 IUX786547:IUZ786547 JET786547:JEV786547 JOP786547:JOR786547 JYL786547:JYN786547 KIH786547:KIJ786547 KSD786547:KSF786547 LBZ786547:LCB786547 LLV786547:LLX786547 LVR786547:LVT786547 MFN786547:MFP786547 MPJ786547:MPL786547 MZF786547:MZH786547 NJB786547:NJD786547 NSX786547:NSZ786547 OCT786547:OCV786547 OMP786547:OMR786547 OWL786547:OWN786547 PGH786547:PGJ786547 PQD786547:PQF786547 PZZ786547:QAB786547 QJV786547:QJX786547 QTR786547:QTT786547 RDN786547:RDP786547 RNJ786547:RNL786547 RXF786547:RXH786547 SHB786547:SHD786547 SQX786547:SQZ786547 TAT786547:TAV786547 TKP786547:TKR786547 TUL786547:TUN786547 UEH786547:UEJ786547 UOD786547:UOF786547 UXZ786547:UYB786547 VHV786547:VHX786547 VRR786547:VRT786547 WBN786547:WBP786547 WLJ786547:WLL786547 WVF786547:WVH786547 IT852083:IV852083 SP852083:SR852083 ACL852083:ACN852083 AMH852083:AMJ852083 AWD852083:AWF852083 BFZ852083:BGB852083 BPV852083:BPX852083 BZR852083:BZT852083 CJN852083:CJP852083 CTJ852083:CTL852083 DDF852083:DDH852083 DNB852083:DND852083 DWX852083:DWZ852083 EGT852083:EGV852083 EQP852083:EQR852083 FAL852083:FAN852083 FKH852083:FKJ852083 FUD852083:FUF852083 GDZ852083:GEB852083 GNV852083:GNX852083 GXR852083:GXT852083 HHN852083:HHP852083 HRJ852083:HRL852083 IBF852083:IBH852083 ILB852083:ILD852083 IUX852083:IUZ852083 JET852083:JEV852083 JOP852083:JOR852083 JYL852083:JYN852083 KIH852083:KIJ852083 KSD852083:KSF852083 LBZ852083:LCB852083 LLV852083:LLX852083 LVR852083:LVT852083 MFN852083:MFP852083 MPJ852083:MPL852083 MZF852083:MZH852083 NJB852083:NJD852083 NSX852083:NSZ852083 OCT852083:OCV852083 OMP852083:OMR852083 OWL852083:OWN852083 PGH852083:PGJ852083 PQD852083:PQF852083 PZZ852083:QAB852083 QJV852083:QJX852083 QTR852083:QTT852083 RDN852083:RDP852083 RNJ852083:RNL852083 RXF852083:RXH852083 SHB852083:SHD852083 SQX852083:SQZ852083 TAT852083:TAV852083 TKP852083:TKR852083 TUL852083:TUN852083 UEH852083:UEJ852083 UOD852083:UOF852083 UXZ852083:UYB852083 VHV852083:VHX852083 VRR852083:VRT852083 WBN852083:WBP852083 WLJ852083:WLL852083 WVF852083:WVH852083 IT917619:IV917619 SP917619:SR917619 ACL917619:ACN917619 AMH917619:AMJ917619 AWD917619:AWF917619 BFZ917619:BGB917619 BPV917619:BPX917619 BZR917619:BZT917619 CJN917619:CJP917619 CTJ917619:CTL917619 DDF917619:DDH917619 DNB917619:DND917619 DWX917619:DWZ917619 EGT917619:EGV917619 EQP917619:EQR917619 FAL917619:FAN917619 FKH917619:FKJ917619 FUD917619:FUF917619 GDZ917619:GEB917619 GNV917619:GNX917619 GXR917619:GXT917619 HHN917619:HHP917619 HRJ917619:HRL917619 IBF917619:IBH917619 ILB917619:ILD917619 IUX917619:IUZ917619 JET917619:JEV917619 JOP917619:JOR917619 JYL917619:JYN917619 KIH917619:KIJ917619 KSD917619:KSF917619 LBZ917619:LCB917619 LLV917619:LLX917619 LVR917619:LVT917619 MFN917619:MFP917619 MPJ917619:MPL917619 MZF917619:MZH917619 NJB917619:NJD917619 NSX917619:NSZ917619 OCT917619:OCV917619 OMP917619:OMR917619 OWL917619:OWN917619 PGH917619:PGJ917619 PQD917619:PQF917619 PZZ917619:QAB917619 QJV917619:QJX917619 QTR917619:QTT917619 RDN917619:RDP917619 RNJ917619:RNL917619 RXF917619:RXH917619 SHB917619:SHD917619 SQX917619:SQZ917619 TAT917619:TAV917619 TKP917619:TKR917619 TUL917619:TUN917619 UEH917619:UEJ917619 UOD917619:UOF917619 UXZ917619:UYB917619 VHV917619:VHX917619 VRR917619:VRT917619 WBN917619:WBP917619 WLJ917619:WLL917619 WVF917619:WVH917619 IT983155:IV983155 SP983155:SR983155 ACL983155:ACN983155 AMH983155:AMJ983155 AWD983155:AWF983155 BFZ983155:BGB983155 BPV983155:BPX983155 BZR983155:BZT983155 CJN983155:CJP983155 CTJ983155:CTL983155 DDF983155:DDH983155 DNB983155:DND983155 DWX983155:DWZ983155 EGT983155:EGV983155 EQP983155:EQR983155 FAL983155:FAN983155 FKH983155:FKJ983155 FUD983155:FUF983155 GDZ983155:GEB983155 GNV983155:GNX983155 GXR983155:GXT983155 HHN983155:HHP983155 HRJ983155:HRL983155 IBF983155:IBH983155 ILB983155:ILD983155 IUX983155:IUZ983155 JET983155:JEV983155 JOP983155:JOR983155 JYL983155:JYN983155 KIH983155:KIJ983155 KSD983155:KSF983155 LBZ983155:LCB983155 LLV983155:LLX983155 LVR983155:LVT983155 MFN983155:MFP983155 MPJ983155:MPL983155 MZF983155:MZH983155 NJB983155:NJD983155 NSX983155:NSZ983155 OCT983155:OCV983155 OMP983155:OMR983155 OWL983155:OWN983155 PGH983155:PGJ983155 PQD983155:PQF983155 PZZ983155:QAB983155 QJV983155:QJX983155 QTR983155:QTT983155 RDN983155:RDP983155 RNJ983155:RNL983155 RXF983155:RXH983155 SHB983155:SHD983155 SQX983155:SQZ983155 TAT983155:TAV983155 TKP983155:TKR983155 TUL983155:TUN983155 UEH983155:UEJ983155 UOD983155:UOF983155 UXZ983155:UYB983155 VHV983155:VHX983155 VRR983155:VRT983155 WBN983155:WBP983155 WLJ983155:WLL983155 WVF983155:WVH983155 IQ137:IV139 SM137:SR139 ACI137:ACN139 AME137:AMJ139 AWA137:AWF139 BFW137:BGB139 BPS137:BPX139 BZO137:BZT139 CJK137:CJP139 CTG137:CTL139 DDC137:DDH139 DMY137:DND139 DWU137:DWZ139 EGQ137:EGV139 EQM137:EQR139 FAI137:FAN139 FKE137:FKJ139 FUA137:FUF139 GDW137:GEB139 GNS137:GNX139 GXO137:GXT139 HHK137:HHP139 HRG137:HRL139 IBC137:IBH139 IKY137:ILD139 IUU137:IUZ139 JEQ137:JEV139 JOM137:JOR139 JYI137:JYN139 KIE137:KIJ139 KSA137:KSF139 LBW137:LCB139 LLS137:LLX139 LVO137:LVT139 MFK137:MFP139 MPG137:MPL139 MZC137:MZH139 NIY137:NJD139 NSU137:NSZ139 OCQ137:OCV139 OMM137:OMR139 OWI137:OWN139 PGE137:PGJ139 PQA137:PQF139 PZW137:QAB139 QJS137:QJX139 QTO137:QTT139 RDK137:RDP139 RNG137:RNL139 RXC137:RXH139 SGY137:SHD139 SQU137:SQZ139 TAQ137:TAV139 TKM137:TKR139 TUI137:TUN139 UEE137:UEJ139 UOA137:UOF139 UXW137:UYB139 VHS137:VHX139 VRO137:VRT139 WBK137:WBP139 WLG137:WLL139 WVC137:WVH139 IQ65652:IV65654 SM65652:SR65654 ACI65652:ACN65654 AME65652:AMJ65654 AWA65652:AWF65654 BFW65652:BGB65654 BPS65652:BPX65654 BZO65652:BZT65654 CJK65652:CJP65654 CTG65652:CTL65654 DDC65652:DDH65654 DMY65652:DND65654 DWU65652:DWZ65654 EGQ65652:EGV65654 EQM65652:EQR65654 FAI65652:FAN65654 FKE65652:FKJ65654 FUA65652:FUF65654 GDW65652:GEB65654 GNS65652:GNX65654 GXO65652:GXT65654 HHK65652:HHP65654 HRG65652:HRL65654 IBC65652:IBH65654 IKY65652:ILD65654 IUU65652:IUZ65654 JEQ65652:JEV65654 JOM65652:JOR65654 JYI65652:JYN65654 KIE65652:KIJ65654 KSA65652:KSF65654 LBW65652:LCB65654 LLS65652:LLX65654 LVO65652:LVT65654 MFK65652:MFP65654 MPG65652:MPL65654 MZC65652:MZH65654 NIY65652:NJD65654 NSU65652:NSZ65654 OCQ65652:OCV65654 OMM65652:OMR65654 OWI65652:OWN65654 PGE65652:PGJ65654 PQA65652:PQF65654 PZW65652:QAB65654 QJS65652:QJX65654 QTO65652:QTT65654 RDK65652:RDP65654 RNG65652:RNL65654 RXC65652:RXH65654 SGY65652:SHD65654 SQU65652:SQZ65654 TAQ65652:TAV65654 TKM65652:TKR65654 TUI65652:TUN65654 UEE65652:UEJ65654 UOA65652:UOF65654 UXW65652:UYB65654 VHS65652:VHX65654 VRO65652:VRT65654 WBK65652:WBP65654 WLG65652:WLL65654 WVC65652:WVH65654 IQ131188:IV131190 SM131188:SR131190 ACI131188:ACN131190 AME131188:AMJ131190 AWA131188:AWF131190 BFW131188:BGB131190 BPS131188:BPX131190 BZO131188:BZT131190 CJK131188:CJP131190 CTG131188:CTL131190 DDC131188:DDH131190 DMY131188:DND131190 DWU131188:DWZ131190 EGQ131188:EGV131190 EQM131188:EQR131190 FAI131188:FAN131190 FKE131188:FKJ131190 FUA131188:FUF131190 GDW131188:GEB131190 GNS131188:GNX131190 GXO131188:GXT131190 HHK131188:HHP131190 HRG131188:HRL131190 IBC131188:IBH131190 IKY131188:ILD131190 IUU131188:IUZ131190 JEQ131188:JEV131190 JOM131188:JOR131190 JYI131188:JYN131190 KIE131188:KIJ131190 KSA131188:KSF131190 LBW131188:LCB131190 LLS131188:LLX131190 LVO131188:LVT131190 MFK131188:MFP131190 MPG131188:MPL131190 MZC131188:MZH131190 NIY131188:NJD131190 NSU131188:NSZ131190 OCQ131188:OCV131190 OMM131188:OMR131190 OWI131188:OWN131190 PGE131188:PGJ131190 PQA131188:PQF131190 PZW131188:QAB131190 QJS131188:QJX131190 QTO131188:QTT131190 RDK131188:RDP131190 RNG131188:RNL131190 RXC131188:RXH131190 SGY131188:SHD131190 SQU131188:SQZ131190 TAQ131188:TAV131190 TKM131188:TKR131190 TUI131188:TUN131190 UEE131188:UEJ131190 UOA131188:UOF131190 UXW131188:UYB131190 VHS131188:VHX131190 VRO131188:VRT131190 WBK131188:WBP131190 WLG131188:WLL131190 WVC131188:WVH131190 IQ196724:IV196726 SM196724:SR196726 ACI196724:ACN196726 AME196724:AMJ196726 AWA196724:AWF196726 BFW196724:BGB196726 BPS196724:BPX196726 BZO196724:BZT196726 CJK196724:CJP196726 CTG196724:CTL196726 DDC196724:DDH196726 DMY196724:DND196726 DWU196724:DWZ196726 EGQ196724:EGV196726 EQM196724:EQR196726 FAI196724:FAN196726 FKE196724:FKJ196726 FUA196724:FUF196726 GDW196724:GEB196726 GNS196724:GNX196726 GXO196724:GXT196726 HHK196724:HHP196726 HRG196724:HRL196726 IBC196724:IBH196726 IKY196724:ILD196726 IUU196724:IUZ196726 JEQ196724:JEV196726 JOM196724:JOR196726 JYI196724:JYN196726 KIE196724:KIJ196726 KSA196724:KSF196726 LBW196724:LCB196726 LLS196724:LLX196726 LVO196724:LVT196726 MFK196724:MFP196726 MPG196724:MPL196726 MZC196724:MZH196726 NIY196724:NJD196726 NSU196724:NSZ196726 OCQ196724:OCV196726 OMM196724:OMR196726 OWI196724:OWN196726 PGE196724:PGJ196726 PQA196724:PQF196726 PZW196724:QAB196726 QJS196724:QJX196726 QTO196724:QTT196726 RDK196724:RDP196726 RNG196724:RNL196726 RXC196724:RXH196726 SGY196724:SHD196726 SQU196724:SQZ196726 TAQ196724:TAV196726 TKM196724:TKR196726 TUI196724:TUN196726 UEE196724:UEJ196726 UOA196724:UOF196726 UXW196724:UYB196726 VHS196724:VHX196726 VRO196724:VRT196726 WBK196724:WBP196726 WLG196724:WLL196726 WVC196724:WVH196726 IQ262260:IV262262 SM262260:SR262262 ACI262260:ACN262262 AME262260:AMJ262262 AWA262260:AWF262262 BFW262260:BGB262262 BPS262260:BPX262262 BZO262260:BZT262262 CJK262260:CJP262262 CTG262260:CTL262262 DDC262260:DDH262262 DMY262260:DND262262 DWU262260:DWZ262262 EGQ262260:EGV262262 EQM262260:EQR262262 FAI262260:FAN262262 FKE262260:FKJ262262 FUA262260:FUF262262 GDW262260:GEB262262 GNS262260:GNX262262 GXO262260:GXT262262 HHK262260:HHP262262 HRG262260:HRL262262 IBC262260:IBH262262 IKY262260:ILD262262 IUU262260:IUZ262262 JEQ262260:JEV262262 JOM262260:JOR262262 JYI262260:JYN262262 KIE262260:KIJ262262 KSA262260:KSF262262 LBW262260:LCB262262 LLS262260:LLX262262 LVO262260:LVT262262 MFK262260:MFP262262 MPG262260:MPL262262 MZC262260:MZH262262 NIY262260:NJD262262 NSU262260:NSZ262262 OCQ262260:OCV262262 OMM262260:OMR262262 OWI262260:OWN262262 PGE262260:PGJ262262 PQA262260:PQF262262 PZW262260:QAB262262 QJS262260:QJX262262 QTO262260:QTT262262 RDK262260:RDP262262 RNG262260:RNL262262 RXC262260:RXH262262 SGY262260:SHD262262 SQU262260:SQZ262262 TAQ262260:TAV262262 TKM262260:TKR262262 TUI262260:TUN262262 UEE262260:UEJ262262 UOA262260:UOF262262 UXW262260:UYB262262 VHS262260:VHX262262 VRO262260:VRT262262 WBK262260:WBP262262 WLG262260:WLL262262 WVC262260:WVH262262 IQ327796:IV327798 SM327796:SR327798 ACI327796:ACN327798 AME327796:AMJ327798 AWA327796:AWF327798 BFW327796:BGB327798 BPS327796:BPX327798 BZO327796:BZT327798 CJK327796:CJP327798 CTG327796:CTL327798 DDC327796:DDH327798 DMY327796:DND327798 DWU327796:DWZ327798 EGQ327796:EGV327798 EQM327796:EQR327798 FAI327796:FAN327798 FKE327796:FKJ327798 FUA327796:FUF327798 GDW327796:GEB327798 GNS327796:GNX327798 GXO327796:GXT327798 HHK327796:HHP327798 HRG327796:HRL327798 IBC327796:IBH327798 IKY327796:ILD327798 IUU327796:IUZ327798 JEQ327796:JEV327798 JOM327796:JOR327798 JYI327796:JYN327798 KIE327796:KIJ327798 KSA327796:KSF327798 LBW327796:LCB327798 LLS327796:LLX327798 LVO327796:LVT327798 MFK327796:MFP327798 MPG327796:MPL327798 MZC327796:MZH327798 NIY327796:NJD327798 NSU327796:NSZ327798 OCQ327796:OCV327798 OMM327796:OMR327798 OWI327796:OWN327798 PGE327796:PGJ327798 PQA327796:PQF327798 PZW327796:QAB327798 QJS327796:QJX327798 QTO327796:QTT327798 RDK327796:RDP327798 RNG327796:RNL327798 RXC327796:RXH327798 SGY327796:SHD327798 SQU327796:SQZ327798 TAQ327796:TAV327798 TKM327796:TKR327798 TUI327796:TUN327798 UEE327796:UEJ327798 UOA327796:UOF327798 UXW327796:UYB327798 VHS327796:VHX327798 VRO327796:VRT327798 WBK327796:WBP327798 WLG327796:WLL327798 WVC327796:WVH327798 IQ393332:IV393334 SM393332:SR393334 ACI393332:ACN393334 AME393332:AMJ393334 AWA393332:AWF393334 BFW393332:BGB393334 BPS393332:BPX393334 BZO393332:BZT393334 CJK393332:CJP393334 CTG393332:CTL393334 DDC393332:DDH393334 DMY393332:DND393334 DWU393332:DWZ393334 EGQ393332:EGV393334 EQM393332:EQR393334 FAI393332:FAN393334 FKE393332:FKJ393334 FUA393332:FUF393334 GDW393332:GEB393334 GNS393332:GNX393334 GXO393332:GXT393334 HHK393332:HHP393334 HRG393332:HRL393334 IBC393332:IBH393334 IKY393332:ILD393334 IUU393332:IUZ393334 JEQ393332:JEV393334 JOM393332:JOR393334 JYI393332:JYN393334 KIE393332:KIJ393334 KSA393332:KSF393334 LBW393332:LCB393334 LLS393332:LLX393334 LVO393332:LVT393334 MFK393332:MFP393334 MPG393332:MPL393334 MZC393332:MZH393334 NIY393332:NJD393334 NSU393332:NSZ393334 OCQ393332:OCV393334 OMM393332:OMR393334 OWI393332:OWN393334 PGE393332:PGJ393334 PQA393332:PQF393334 PZW393332:QAB393334 QJS393332:QJX393334 QTO393332:QTT393334 RDK393332:RDP393334 RNG393332:RNL393334 RXC393332:RXH393334 SGY393332:SHD393334 SQU393332:SQZ393334 TAQ393332:TAV393334 TKM393332:TKR393334 TUI393332:TUN393334 UEE393332:UEJ393334 UOA393332:UOF393334 UXW393332:UYB393334 VHS393332:VHX393334 VRO393332:VRT393334 WBK393332:WBP393334 WLG393332:WLL393334 WVC393332:WVH393334 IQ458868:IV458870 SM458868:SR458870 ACI458868:ACN458870 AME458868:AMJ458870 AWA458868:AWF458870 BFW458868:BGB458870 BPS458868:BPX458870 BZO458868:BZT458870 CJK458868:CJP458870 CTG458868:CTL458870 DDC458868:DDH458870 DMY458868:DND458870 DWU458868:DWZ458870 EGQ458868:EGV458870 EQM458868:EQR458870 FAI458868:FAN458870 FKE458868:FKJ458870 FUA458868:FUF458870 GDW458868:GEB458870 GNS458868:GNX458870 GXO458868:GXT458870 HHK458868:HHP458870 HRG458868:HRL458870 IBC458868:IBH458870 IKY458868:ILD458870 IUU458868:IUZ458870 JEQ458868:JEV458870 JOM458868:JOR458870 JYI458868:JYN458870 KIE458868:KIJ458870 KSA458868:KSF458870 LBW458868:LCB458870 LLS458868:LLX458870 LVO458868:LVT458870 MFK458868:MFP458870 MPG458868:MPL458870 MZC458868:MZH458870 NIY458868:NJD458870 NSU458868:NSZ458870 OCQ458868:OCV458870 OMM458868:OMR458870 OWI458868:OWN458870 PGE458868:PGJ458870 PQA458868:PQF458870 PZW458868:QAB458870 QJS458868:QJX458870 QTO458868:QTT458870 RDK458868:RDP458870 RNG458868:RNL458870 RXC458868:RXH458870 SGY458868:SHD458870 SQU458868:SQZ458870 TAQ458868:TAV458870 TKM458868:TKR458870 TUI458868:TUN458870 UEE458868:UEJ458870 UOA458868:UOF458870 UXW458868:UYB458870 VHS458868:VHX458870 VRO458868:VRT458870 WBK458868:WBP458870 WLG458868:WLL458870 WVC458868:WVH458870 IQ524404:IV524406 SM524404:SR524406 ACI524404:ACN524406 AME524404:AMJ524406 AWA524404:AWF524406 BFW524404:BGB524406 BPS524404:BPX524406 BZO524404:BZT524406 CJK524404:CJP524406 CTG524404:CTL524406 DDC524404:DDH524406 DMY524404:DND524406 DWU524404:DWZ524406 EGQ524404:EGV524406 EQM524404:EQR524406 FAI524404:FAN524406 FKE524404:FKJ524406 FUA524404:FUF524406 GDW524404:GEB524406 GNS524404:GNX524406 GXO524404:GXT524406 HHK524404:HHP524406 HRG524404:HRL524406 IBC524404:IBH524406 IKY524404:ILD524406 IUU524404:IUZ524406 JEQ524404:JEV524406 JOM524404:JOR524406 JYI524404:JYN524406 KIE524404:KIJ524406 KSA524404:KSF524406 LBW524404:LCB524406 LLS524404:LLX524406 LVO524404:LVT524406 MFK524404:MFP524406 MPG524404:MPL524406 MZC524404:MZH524406 NIY524404:NJD524406 NSU524404:NSZ524406 OCQ524404:OCV524406 OMM524404:OMR524406 OWI524404:OWN524406 PGE524404:PGJ524406 PQA524404:PQF524406 PZW524404:QAB524406 QJS524404:QJX524406 QTO524404:QTT524406 RDK524404:RDP524406 RNG524404:RNL524406 RXC524404:RXH524406 SGY524404:SHD524406 SQU524404:SQZ524406 TAQ524404:TAV524406 TKM524404:TKR524406 TUI524404:TUN524406 UEE524404:UEJ524406 UOA524404:UOF524406 UXW524404:UYB524406 VHS524404:VHX524406 VRO524404:VRT524406 WBK524404:WBP524406 WLG524404:WLL524406 WVC524404:WVH524406 IQ589940:IV589942 SM589940:SR589942 ACI589940:ACN589942 AME589940:AMJ589942 AWA589940:AWF589942 BFW589940:BGB589942 BPS589940:BPX589942 BZO589940:BZT589942 CJK589940:CJP589942 CTG589940:CTL589942 DDC589940:DDH589942 DMY589940:DND589942 DWU589940:DWZ589942 EGQ589940:EGV589942 EQM589940:EQR589942 FAI589940:FAN589942 FKE589940:FKJ589942 FUA589940:FUF589942 GDW589940:GEB589942 GNS589940:GNX589942 GXO589940:GXT589942 HHK589940:HHP589942 HRG589940:HRL589942 IBC589940:IBH589942 IKY589940:ILD589942 IUU589940:IUZ589942 JEQ589940:JEV589942 JOM589940:JOR589942 JYI589940:JYN589942 KIE589940:KIJ589942 KSA589940:KSF589942 LBW589940:LCB589942 LLS589940:LLX589942 LVO589940:LVT589942 MFK589940:MFP589942 MPG589940:MPL589942 MZC589940:MZH589942 NIY589940:NJD589942 NSU589940:NSZ589942 OCQ589940:OCV589942 OMM589940:OMR589942 OWI589940:OWN589942 PGE589940:PGJ589942 PQA589940:PQF589942 PZW589940:QAB589942 QJS589940:QJX589942 QTO589940:QTT589942 RDK589940:RDP589942 RNG589940:RNL589942 RXC589940:RXH589942 SGY589940:SHD589942 SQU589940:SQZ589942 TAQ589940:TAV589942 TKM589940:TKR589942 TUI589940:TUN589942 UEE589940:UEJ589942 UOA589940:UOF589942 UXW589940:UYB589942 VHS589940:VHX589942 VRO589940:VRT589942 WBK589940:WBP589942 WLG589940:WLL589942 WVC589940:WVH589942 IQ655476:IV655478 SM655476:SR655478 ACI655476:ACN655478 AME655476:AMJ655478 AWA655476:AWF655478 BFW655476:BGB655478 BPS655476:BPX655478 BZO655476:BZT655478 CJK655476:CJP655478 CTG655476:CTL655478 DDC655476:DDH655478 DMY655476:DND655478 DWU655476:DWZ655478 EGQ655476:EGV655478 EQM655476:EQR655478 FAI655476:FAN655478 FKE655476:FKJ655478 FUA655476:FUF655478 GDW655476:GEB655478 GNS655476:GNX655478 GXO655476:GXT655478 HHK655476:HHP655478 HRG655476:HRL655478 IBC655476:IBH655478 IKY655476:ILD655478 IUU655476:IUZ655478 JEQ655476:JEV655478 JOM655476:JOR655478 JYI655476:JYN655478 KIE655476:KIJ655478 KSA655476:KSF655478 LBW655476:LCB655478 LLS655476:LLX655478 LVO655476:LVT655478 MFK655476:MFP655478 MPG655476:MPL655478 MZC655476:MZH655478 NIY655476:NJD655478 NSU655476:NSZ655478 OCQ655476:OCV655478 OMM655476:OMR655478 OWI655476:OWN655478 PGE655476:PGJ655478 PQA655476:PQF655478 PZW655476:QAB655478 QJS655476:QJX655478 QTO655476:QTT655478 RDK655476:RDP655478 RNG655476:RNL655478 RXC655476:RXH655478 SGY655476:SHD655478 SQU655476:SQZ655478 TAQ655476:TAV655478 TKM655476:TKR655478 TUI655476:TUN655478 UEE655476:UEJ655478 UOA655476:UOF655478 UXW655476:UYB655478 VHS655476:VHX655478 VRO655476:VRT655478 WBK655476:WBP655478 WLG655476:WLL655478 WVC655476:WVH655478 IQ721012:IV721014 SM721012:SR721014 ACI721012:ACN721014 AME721012:AMJ721014 AWA721012:AWF721014 BFW721012:BGB721014 BPS721012:BPX721014 BZO721012:BZT721014 CJK721012:CJP721014 CTG721012:CTL721014 DDC721012:DDH721014 DMY721012:DND721014 DWU721012:DWZ721014 EGQ721012:EGV721014 EQM721012:EQR721014 FAI721012:FAN721014 FKE721012:FKJ721014 FUA721012:FUF721014 GDW721012:GEB721014 GNS721012:GNX721014 GXO721012:GXT721014 HHK721012:HHP721014 HRG721012:HRL721014 IBC721012:IBH721014 IKY721012:ILD721014 IUU721012:IUZ721014 JEQ721012:JEV721014 JOM721012:JOR721014 JYI721012:JYN721014 KIE721012:KIJ721014 KSA721012:KSF721014 LBW721012:LCB721014 LLS721012:LLX721014 LVO721012:LVT721014 MFK721012:MFP721014 MPG721012:MPL721014 MZC721012:MZH721014 NIY721012:NJD721014 NSU721012:NSZ721014 OCQ721012:OCV721014 OMM721012:OMR721014 OWI721012:OWN721014 PGE721012:PGJ721014 PQA721012:PQF721014 PZW721012:QAB721014 QJS721012:QJX721014 QTO721012:QTT721014 RDK721012:RDP721014 RNG721012:RNL721014 RXC721012:RXH721014 SGY721012:SHD721014 SQU721012:SQZ721014 TAQ721012:TAV721014 TKM721012:TKR721014 TUI721012:TUN721014 UEE721012:UEJ721014 UOA721012:UOF721014 UXW721012:UYB721014 VHS721012:VHX721014 VRO721012:VRT721014 WBK721012:WBP721014 WLG721012:WLL721014 WVC721012:WVH721014 IQ786548:IV786550 SM786548:SR786550 ACI786548:ACN786550 AME786548:AMJ786550 AWA786548:AWF786550 BFW786548:BGB786550 BPS786548:BPX786550 BZO786548:BZT786550 CJK786548:CJP786550 CTG786548:CTL786550 DDC786548:DDH786550 DMY786548:DND786550 DWU786548:DWZ786550 EGQ786548:EGV786550 EQM786548:EQR786550 FAI786548:FAN786550 FKE786548:FKJ786550 FUA786548:FUF786550 GDW786548:GEB786550 GNS786548:GNX786550 GXO786548:GXT786550 HHK786548:HHP786550 HRG786548:HRL786550 IBC786548:IBH786550 IKY786548:ILD786550 IUU786548:IUZ786550 JEQ786548:JEV786550 JOM786548:JOR786550 JYI786548:JYN786550 KIE786548:KIJ786550 KSA786548:KSF786550 LBW786548:LCB786550 LLS786548:LLX786550 LVO786548:LVT786550 MFK786548:MFP786550 MPG786548:MPL786550 MZC786548:MZH786550 NIY786548:NJD786550 NSU786548:NSZ786550 OCQ786548:OCV786550 OMM786548:OMR786550 OWI786548:OWN786550 PGE786548:PGJ786550 PQA786548:PQF786550 PZW786548:QAB786550 QJS786548:QJX786550 QTO786548:QTT786550 RDK786548:RDP786550 RNG786548:RNL786550 RXC786548:RXH786550 SGY786548:SHD786550 SQU786548:SQZ786550 TAQ786548:TAV786550 TKM786548:TKR786550 TUI786548:TUN786550 UEE786548:UEJ786550 UOA786548:UOF786550 UXW786548:UYB786550 VHS786548:VHX786550 VRO786548:VRT786550 WBK786548:WBP786550 WLG786548:WLL786550 WVC786548:WVH786550 IQ852084:IV852086 SM852084:SR852086 ACI852084:ACN852086 AME852084:AMJ852086 AWA852084:AWF852086 BFW852084:BGB852086 BPS852084:BPX852086 BZO852084:BZT852086 CJK852084:CJP852086 CTG852084:CTL852086 DDC852084:DDH852086 DMY852084:DND852086 DWU852084:DWZ852086 EGQ852084:EGV852086 EQM852084:EQR852086 FAI852084:FAN852086 FKE852084:FKJ852086 FUA852084:FUF852086 GDW852084:GEB852086 GNS852084:GNX852086 GXO852084:GXT852086 HHK852084:HHP852086 HRG852084:HRL852086 IBC852084:IBH852086 IKY852084:ILD852086 IUU852084:IUZ852086 JEQ852084:JEV852086 JOM852084:JOR852086 JYI852084:JYN852086 KIE852084:KIJ852086 KSA852084:KSF852086 LBW852084:LCB852086 LLS852084:LLX852086 LVO852084:LVT852086 MFK852084:MFP852086 MPG852084:MPL852086 MZC852084:MZH852086 NIY852084:NJD852086 NSU852084:NSZ852086 OCQ852084:OCV852086 OMM852084:OMR852086 OWI852084:OWN852086 PGE852084:PGJ852086 PQA852084:PQF852086 PZW852084:QAB852086 QJS852084:QJX852086 QTO852084:QTT852086 RDK852084:RDP852086 RNG852084:RNL852086 RXC852084:RXH852086 SGY852084:SHD852086 SQU852084:SQZ852086 TAQ852084:TAV852086 TKM852084:TKR852086 TUI852084:TUN852086 UEE852084:UEJ852086 UOA852084:UOF852086 UXW852084:UYB852086 VHS852084:VHX852086 VRO852084:VRT852086 WBK852084:WBP852086 WLG852084:WLL852086 WVC852084:WVH852086 IQ917620:IV917622 SM917620:SR917622 ACI917620:ACN917622 AME917620:AMJ917622 AWA917620:AWF917622 BFW917620:BGB917622 BPS917620:BPX917622 BZO917620:BZT917622 CJK917620:CJP917622 CTG917620:CTL917622 DDC917620:DDH917622 DMY917620:DND917622 DWU917620:DWZ917622 EGQ917620:EGV917622 EQM917620:EQR917622 FAI917620:FAN917622 FKE917620:FKJ917622 FUA917620:FUF917622 GDW917620:GEB917622 GNS917620:GNX917622 GXO917620:GXT917622 HHK917620:HHP917622 HRG917620:HRL917622 IBC917620:IBH917622 IKY917620:ILD917622 IUU917620:IUZ917622 JEQ917620:JEV917622 JOM917620:JOR917622 JYI917620:JYN917622 KIE917620:KIJ917622 KSA917620:KSF917622 LBW917620:LCB917622 LLS917620:LLX917622 LVO917620:LVT917622 MFK917620:MFP917622 MPG917620:MPL917622 MZC917620:MZH917622 NIY917620:NJD917622 NSU917620:NSZ917622 OCQ917620:OCV917622 OMM917620:OMR917622 OWI917620:OWN917622 PGE917620:PGJ917622 PQA917620:PQF917622 PZW917620:QAB917622 QJS917620:QJX917622 QTO917620:QTT917622 RDK917620:RDP917622 RNG917620:RNL917622 RXC917620:RXH917622 SGY917620:SHD917622 SQU917620:SQZ917622 TAQ917620:TAV917622 TKM917620:TKR917622 TUI917620:TUN917622 UEE917620:UEJ917622 UOA917620:UOF917622 UXW917620:UYB917622 VHS917620:VHX917622 VRO917620:VRT917622 WBK917620:WBP917622 WLG917620:WLL917622 WVC917620:WVH917622 IQ983156:IV983158 SM983156:SR983158 ACI983156:ACN983158 AME983156:AMJ983158 AWA983156:AWF983158 BFW983156:BGB983158 BPS983156:BPX983158 BZO983156:BZT983158 CJK983156:CJP983158 CTG983156:CTL983158 DDC983156:DDH983158 DMY983156:DND983158 DWU983156:DWZ983158 EGQ983156:EGV983158 EQM983156:EQR983158 FAI983156:FAN983158 FKE983156:FKJ983158 FUA983156:FUF983158 GDW983156:GEB983158 GNS983156:GNX983158 GXO983156:GXT983158 HHK983156:HHP983158 HRG983156:HRL983158 IBC983156:IBH983158 IKY983156:ILD983158 IUU983156:IUZ983158 JEQ983156:JEV983158 JOM983156:JOR983158 JYI983156:JYN983158 KIE983156:KIJ983158 KSA983156:KSF983158 LBW983156:LCB983158 LLS983156:LLX983158 LVO983156:LVT983158 MFK983156:MFP983158 MPG983156:MPL983158 MZC983156:MZH983158 NIY983156:NJD983158 NSU983156:NSZ983158 OCQ983156:OCV983158 OMM983156:OMR983158 OWI983156:OWN983158 PGE983156:PGJ983158 PQA983156:PQF983158 PZW983156:QAB983158 QJS983156:QJX983158 QTO983156:QTT983158 RDK983156:RDP983158 RNG983156:RNL983158 RXC983156:RXH983158 SGY983156:SHD983158 SQU983156:SQZ983158 TAQ983156:TAV983158 TKM983156:TKR983158 TUI983156:TUN983158 UEE983156:UEJ983158 UOA983156:UOF983158 UXW983156:UYB983158 VHS983156:VHX983158 VRO983156:VRT983158 WBK983156:WBP983158 WLG983156:WLL983158 WVC983156:WVH983158 IQ65656:IV65676 SM65656:SR65676 ACI65656:ACN65676 AME65656:AMJ65676 AWA65656:AWF65676 BFW65656:BGB65676 BPS65656:BPX65676 BZO65656:BZT65676 CJK65656:CJP65676 CTG65656:CTL65676 DDC65656:DDH65676 DMY65656:DND65676 DWU65656:DWZ65676 EGQ65656:EGV65676 EQM65656:EQR65676 FAI65656:FAN65676 FKE65656:FKJ65676 FUA65656:FUF65676 GDW65656:GEB65676 GNS65656:GNX65676 GXO65656:GXT65676 HHK65656:HHP65676 HRG65656:HRL65676 IBC65656:IBH65676 IKY65656:ILD65676 IUU65656:IUZ65676 JEQ65656:JEV65676 JOM65656:JOR65676 JYI65656:JYN65676 KIE65656:KIJ65676 KSA65656:KSF65676 LBW65656:LCB65676 LLS65656:LLX65676 LVO65656:LVT65676 MFK65656:MFP65676 MPG65656:MPL65676 MZC65656:MZH65676 NIY65656:NJD65676 NSU65656:NSZ65676 OCQ65656:OCV65676 OMM65656:OMR65676 OWI65656:OWN65676 PGE65656:PGJ65676 PQA65656:PQF65676 PZW65656:QAB65676 QJS65656:QJX65676 QTO65656:QTT65676 RDK65656:RDP65676 RNG65656:RNL65676 RXC65656:RXH65676 SGY65656:SHD65676 SQU65656:SQZ65676 TAQ65656:TAV65676 TKM65656:TKR65676 TUI65656:TUN65676 UEE65656:UEJ65676 UOA65656:UOF65676 UXW65656:UYB65676 VHS65656:VHX65676 VRO65656:VRT65676 WBK65656:WBP65676 WLG65656:WLL65676 WVC65656:WVH65676 IQ131192:IV131212 SM131192:SR131212 ACI131192:ACN131212 AME131192:AMJ131212 AWA131192:AWF131212 BFW131192:BGB131212 BPS131192:BPX131212 BZO131192:BZT131212 CJK131192:CJP131212 CTG131192:CTL131212 DDC131192:DDH131212 DMY131192:DND131212 DWU131192:DWZ131212 EGQ131192:EGV131212 EQM131192:EQR131212 FAI131192:FAN131212 FKE131192:FKJ131212 FUA131192:FUF131212 GDW131192:GEB131212 GNS131192:GNX131212 GXO131192:GXT131212 HHK131192:HHP131212 HRG131192:HRL131212 IBC131192:IBH131212 IKY131192:ILD131212 IUU131192:IUZ131212 JEQ131192:JEV131212 JOM131192:JOR131212 JYI131192:JYN131212 KIE131192:KIJ131212 KSA131192:KSF131212 LBW131192:LCB131212 LLS131192:LLX131212 LVO131192:LVT131212 MFK131192:MFP131212 MPG131192:MPL131212 MZC131192:MZH131212 NIY131192:NJD131212 NSU131192:NSZ131212 OCQ131192:OCV131212 OMM131192:OMR131212 OWI131192:OWN131212 PGE131192:PGJ131212 PQA131192:PQF131212 PZW131192:QAB131212 QJS131192:QJX131212 QTO131192:QTT131212 RDK131192:RDP131212 RNG131192:RNL131212 RXC131192:RXH131212 SGY131192:SHD131212 SQU131192:SQZ131212 TAQ131192:TAV131212 TKM131192:TKR131212 TUI131192:TUN131212 UEE131192:UEJ131212 UOA131192:UOF131212 UXW131192:UYB131212 VHS131192:VHX131212 VRO131192:VRT131212 WBK131192:WBP131212 WLG131192:WLL131212 WVC131192:WVH131212 IQ196728:IV196748 SM196728:SR196748 ACI196728:ACN196748 AME196728:AMJ196748 AWA196728:AWF196748 BFW196728:BGB196748 BPS196728:BPX196748 BZO196728:BZT196748 CJK196728:CJP196748 CTG196728:CTL196748 DDC196728:DDH196748 DMY196728:DND196748 DWU196728:DWZ196748 EGQ196728:EGV196748 EQM196728:EQR196748 FAI196728:FAN196748 FKE196728:FKJ196748 FUA196728:FUF196748 GDW196728:GEB196748 GNS196728:GNX196748 GXO196728:GXT196748 HHK196728:HHP196748 HRG196728:HRL196748 IBC196728:IBH196748 IKY196728:ILD196748 IUU196728:IUZ196748 JEQ196728:JEV196748 JOM196728:JOR196748 JYI196728:JYN196748 KIE196728:KIJ196748 KSA196728:KSF196748 LBW196728:LCB196748 LLS196728:LLX196748 LVO196728:LVT196748 MFK196728:MFP196748 MPG196728:MPL196748 MZC196728:MZH196748 NIY196728:NJD196748 NSU196728:NSZ196748 OCQ196728:OCV196748 OMM196728:OMR196748 OWI196728:OWN196748 PGE196728:PGJ196748 PQA196728:PQF196748 PZW196728:QAB196748 QJS196728:QJX196748 QTO196728:QTT196748 RDK196728:RDP196748 RNG196728:RNL196748 RXC196728:RXH196748 SGY196728:SHD196748 SQU196728:SQZ196748 TAQ196728:TAV196748 TKM196728:TKR196748 TUI196728:TUN196748 UEE196728:UEJ196748 UOA196728:UOF196748 UXW196728:UYB196748 VHS196728:VHX196748 VRO196728:VRT196748 WBK196728:WBP196748 WLG196728:WLL196748 WVC196728:WVH196748 IQ262264:IV262284 SM262264:SR262284 ACI262264:ACN262284 AME262264:AMJ262284 AWA262264:AWF262284 BFW262264:BGB262284 BPS262264:BPX262284 BZO262264:BZT262284 CJK262264:CJP262284 CTG262264:CTL262284 DDC262264:DDH262284 DMY262264:DND262284 DWU262264:DWZ262284 EGQ262264:EGV262284 EQM262264:EQR262284 FAI262264:FAN262284 FKE262264:FKJ262284 FUA262264:FUF262284 GDW262264:GEB262284 GNS262264:GNX262284 GXO262264:GXT262284 HHK262264:HHP262284 HRG262264:HRL262284 IBC262264:IBH262284 IKY262264:ILD262284 IUU262264:IUZ262284 JEQ262264:JEV262284 JOM262264:JOR262284 JYI262264:JYN262284 KIE262264:KIJ262284 KSA262264:KSF262284 LBW262264:LCB262284 LLS262264:LLX262284 LVO262264:LVT262284 MFK262264:MFP262284 MPG262264:MPL262284 MZC262264:MZH262284 NIY262264:NJD262284 NSU262264:NSZ262284 OCQ262264:OCV262284 OMM262264:OMR262284 OWI262264:OWN262284 PGE262264:PGJ262284 PQA262264:PQF262284 PZW262264:QAB262284 QJS262264:QJX262284 QTO262264:QTT262284 RDK262264:RDP262284 RNG262264:RNL262284 RXC262264:RXH262284 SGY262264:SHD262284 SQU262264:SQZ262284 TAQ262264:TAV262284 TKM262264:TKR262284 TUI262264:TUN262284 UEE262264:UEJ262284 UOA262264:UOF262284 UXW262264:UYB262284 VHS262264:VHX262284 VRO262264:VRT262284 WBK262264:WBP262284 WLG262264:WLL262284 WVC262264:WVH262284 IQ327800:IV327820 SM327800:SR327820 ACI327800:ACN327820 AME327800:AMJ327820 AWA327800:AWF327820 BFW327800:BGB327820 BPS327800:BPX327820 BZO327800:BZT327820 CJK327800:CJP327820 CTG327800:CTL327820 DDC327800:DDH327820 DMY327800:DND327820 DWU327800:DWZ327820 EGQ327800:EGV327820 EQM327800:EQR327820 FAI327800:FAN327820 FKE327800:FKJ327820 FUA327800:FUF327820 GDW327800:GEB327820 GNS327800:GNX327820 GXO327800:GXT327820 HHK327800:HHP327820 HRG327800:HRL327820 IBC327800:IBH327820 IKY327800:ILD327820 IUU327800:IUZ327820 JEQ327800:JEV327820 JOM327800:JOR327820 JYI327800:JYN327820 KIE327800:KIJ327820 KSA327800:KSF327820 LBW327800:LCB327820 LLS327800:LLX327820 LVO327800:LVT327820 MFK327800:MFP327820 MPG327800:MPL327820 MZC327800:MZH327820 NIY327800:NJD327820 NSU327800:NSZ327820 OCQ327800:OCV327820 OMM327800:OMR327820 OWI327800:OWN327820 PGE327800:PGJ327820 PQA327800:PQF327820 PZW327800:QAB327820 QJS327800:QJX327820 QTO327800:QTT327820 RDK327800:RDP327820 RNG327800:RNL327820 RXC327800:RXH327820 SGY327800:SHD327820 SQU327800:SQZ327820 TAQ327800:TAV327820 TKM327800:TKR327820 TUI327800:TUN327820 UEE327800:UEJ327820 UOA327800:UOF327820 UXW327800:UYB327820 VHS327800:VHX327820 VRO327800:VRT327820 WBK327800:WBP327820 WLG327800:WLL327820 WVC327800:WVH327820 IQ393336:IV393356 SM393336:SR393356 ACI393336:ACN393356 AME393336:AMJ393356 AWA393336:AWF393356 BFW393336:BGB393356 BPS393336:BPX393356 BZO393336:BZT393356 CJK393336:CJP393356 CTG393336:CTL393356 DDC393336:DDH393356 DMY393336:DND393356 DWU393336:DWZ393356 EGQ393336:EGV393356 EQM393336:EQR393356 FAI393336:FAN393356 FKE393336:FKJ393356 FUA393336:FUF393356 GDW393336:GEB393356 GNS393336:GNX393356 GXO393336:GXT393356 HHK393336:HHP393356 HRG393336:HRL393356 IBC393336:IBH393356 IKY393336:ILD393356 IUU393336:IUZ393356 JEQ393336:JEV393356 JOM393336:JOR393356 JYI393336:JYN393356 KIE393336:KIJ393356 KSA393336:KSF393356 LBW393336:LCB393356 LLS393336:LLX393356 LVO393336:LVT393356 MFK393336:MFP393356 MPG393336:MPL393356 MZC393336:MZH393356 NIY393336:NJD393356 NSU393336:NSZ393356 OCQ393336:OCV393356 OMM393336:OMR393356 OWI393336:OWN393356 PGE393336:PGJ393356 PQA393336:PQF393356 PZW393336:QAB393356 QJS393336:QJX393356 QTO393336:QTT393356 RDK393336:RDP393356 RNG393336:RNL393356 RXC393336:RXH393356 SGY393336:SHD393356 SQU393336:SQZ393356 TAQ393336:TAV393356 TKM393336:TKR393356 TUI393336:TUN393356 UEE393336:UEJ393356 UOA393336:UOF393356 UXW393336:UYB393356 VHS393336:VHX393356 VRO393336:VRT393356 WBK393336:WBP393356 WLG393336:WLL393356 WVC393336:WVH393356 IQ458872:IV458892 SM458872:SR458892 ACI458872:ACN458892 AME458872:AMJ458892 AWA458872:AWF458892 BFW458872:BGB458892 BPS458872:BPX458892 BZO458872:BZT458892 CJK458872:CJP458892 CTG458872:CTL458892 DDC458872:DDH458892 DMY458872:DND458892 DWU458872:DWZ458892 EGQ458872:EGV458892 EQM458872:EQR458892 FAI458872:FAN458892 FKE458872:FKJ458892 FUA458872:FUF458892 GDW458872:GEB458892 GNS458872:GNX458892 GXO458872:GXT458892 HHK458872:HHP458892 HRG458872:HRL458892 IBC458872:IBH458892 IKY458872:ILD458892 IUU458872:IUZ458892 JEQ458872:JEV458892 JOM458872:JOR458892 JYI458872:JYN458892 KIE458872:KIJ458892 KSA458872:KSF458892 LBW458872:LCB458892 LLS458872:LLX458892 LVO458872:LVT458892 MFK458872:MFP458892 MPG458872:MPL458892 MZC458872:MZH458892 NIY458872:NJD458892 NSU458872:NSZ458892 OCQ458872:OCV458892 OMM458872:OMR458892 OWI458872:OWN458892 PGE458872:PGJ458892 PQA458872:PQF458892 PZW458872:QAB458892 QJS458872:QJX458892 QTO458872:QTT458892 RDK458872:RDP458892 RNG458872:RNL458892 RXC458872:RXH458892 SGY458872:SHD458892 SQU458872:SQZ458892 TAQ458872:TAV458892 TKM458872:TKR458892 TUI458872:TUN458892 UEE458872:UEJ458892 UOA458872:UOF458892 UXW458872:UYB458892 VHS458872:VHX458892 VRO458872:VRT458892 WBK458872:WBP458892 WLG458872:WLL458892 WVC458872:WVH458892 IQ524408:IV524428 SM524408:SR524428 ACI524408:ACN524428 AME524408:AMJ524428 AWA524408:AWF524428 BFW524408:BGB524428 BPS524408:BPX524428 BZO524408:BZT524428 CJK524408:CJP524428 CTG524408:CTL524428 DDC524408:DDH524428 DMY524408:DND524428 DWU524408:DWZ524428 EGQ524408:EGV524428 EQM524408:EQR524428 FAI524408:FAN524428 FKE524408:FKJ524428 FUA524408:FUF524428 GDW524408:GEB524428 GNS524408:GNX524428 GXO524408:GXT524428 HHK524408:HHP524428 HRG524408:HRL524428 IBC524408:IBH524428 IKY524408:ILD524428 IUU524408:IUZ524428 JEQ524408:JEV524428 JOM524408:JOR524428 JYI524408:JYN524428 KIE524408:KIJ524428 KSA524408:KSF524428 LBW524408:LCB524428 LLS524408:LLX524428 LVO524408:LVT524428 MFK524408:MFP524428 MPG524408:MPL524428 MZC524408:MZH524428 NIY524408:NJD524428 NSU524408:NSZ524428 OCQ524408:OCV524428 OMM524408:OMR524428 OWI524408:OWN524428 PGE524408:PGJ524428 PQA524408:PQF524428 PZW524408:QAB524428 QJS524408:QJX524428 QTO524408:QTT524428 RDK524408:RDP524428 RNG524408:RNL524428 RXC524408:RXH524428 SGY524408:SHD524428 SQU524408:SQZ524428 TAQ524408:TAV524428 TKM524408:TKR524428 TUI524408:TUN524428 UEE524408:UEJ524428 UOA524408:UOF524428 UXW524408:UYB524428 VHS524408:VHX524428 VRO524408:VRT524428 WBK524408:WBP524428 WLG524408:WLL524428 WVC524408:WVH524428 IQ589944:IV589964 SM589944:SR589964 ACI589944:ACN589964 AME589944:AMJ589964 AWA589944:AWF589964 BFW589944:BGB589964 BPS589944:BPX589964 BZO589944:BZT589964 CJK589944:CJP589964 CTG589944:CTL589964 DDC589944:DDH589964 DMY589944:DND589964 DWU589944:DWZ589964 EGQ589944:EGV589964 EQM589944:EQR589964 FAI589944:FAN589964 FKE589944:FKJ589964 FUA589944:FUF589964 GDW589944:GEB589964 GNS589944:GNX589964 GXO589944:GXT589964 HHK589944:HHP589964 HRG589944:HRL589964 IBC589944:IBH589964 IKY589944:ILD589964 IUU589944:IUZ589964 JEQ589944:JEV589964 JOM589944:JOR589964 JYI589944:JYN589964 KIE589944:KIJ589964 KSA589944:KSF589964 LBW589944:LCB589964 LLS589944:LLX589964 LVO589944:LVT589964 MFK589944:MFP589964 MPG589944:MPL589964 MZC589944:MZH589964 NIY589944:NJD589964 NSU589944:NSZ589964 OCQ589944:OCV589964 OMM589944:OMR589964 OWI589944:OWN589964 PGE589944:PGJ589964 PQA589944:PQF589964 PZW589944:QAB589964 QJS589944:QJX589964 QTO589944:QTT589964 RDK589944:RDP589964 RNG589944:RNL589964 RXC589944:RXH589964 SGY589944:SHD589964 SQU589944:SQZ589964 TAQ589944:TAV589964 TKM589944:TKR589964 TUI589944:TUN589964 UEE589944:UEJ589964 UOA589944:UOF589964 UXW589944:UYB589964 VHS589944:VHX589964 VRO589944:VRT589964 WBK589944:WBP589964 WLG589944:WLL589964 WVC589944:WVH589964 IQ655480:IV655500 SM655480:SR655500 ACI655480:ACN655500 AME655480:AMJ655500 AWA655480:AWF655500 BFW655480:BGB655500 BPS655480:BPX655500 BZO655480:BZT655500 CJK655480:CJP655500 CTG655480:CTL655500 DDC655480:DDH655500 DMY655480:DND655500 DWU655480:DWZ655500 EGQ655480:EGV655500 EQM655480:EQR655500 FAI655480:FAN655500 FKE655480:FKJ655500 FUA655480:FUF655500 GDW655480:GEB655500 GNS655480:GNX655500 GXO655480:GXT655500 HHK655480:HHP655500 HRG655480:HRL655500 IBC655480:IBH655500 IKY655480:ILD655500 IUU655480:IUZ655500 JEQ655480:JEV655500 JOM655480:JOR655500 JYI655480:JYN655500 KIE655480:KIJ655500 KSA655480:KSF655500 LBW655480:LCB655500 LLS655480:LLX655500 LVO655480:LVT655500 MFK655480:MFP655500 MPG655480:MPL655500 MZC655480:MZH655500 NIY655480:NJD655500 NSU655480:NSZ655500 OCQ655480:OCV655500 OMM655480:OMR655500 OWI655480:OWN655500 PGE655480:PGJ655500 PQA655480:PQF655500 PZW655480:QAB655500 QJS655480:QJX655500 QTO655480:QTT655500 RDK655480:RDP655500 RNG655480:RNL655500 RXC655480:RXH655500 SGY655480:SHD655500 SQU655480:SQZ655500 TAQ655480:TAV655500 TKM655480:TKR655500 TUI655480:TUN655500 UEE655480:UEJ655500 UOA655480:UOF655500 UXW655480:UYB655500 VHS655480:VHX655500 VRO655480:VRT655500 WBK655480:WBP655500 WLG655480:WLL655500 WVC655480:WVH655500 IQ721016:IV721036 SM721016:SR721036 ACI721016:ACN721036 AME721016:AMJ721036 AWA721016:AWF721036 BFW721016:BGB721036 BPS721016:BPX721036 BZO721016:BZT721036 CJK721016:CJP721036 CTG721016:CTL721036 DDC721016:DDH721036 DMY721016:DND721036 DWU721016:DWZ721036 EGQ721016:EGV721036 EQM721016:EQR721036 FAI721016:FAN721036 FKE721016:FKJ721036 FUA721016:FUF721036 GDW721016:GEB721036 GNS721016:GNX721036 GXO721016:GXT721036 HHK721016:HHP721036 HRG721016:HRL721036 IBC721016:IBH721036 IKY721016:ILD721036 IUU721016:IUZ721036 JEQ721016:JEV721036 JOM721016:JOR721036 JYI721016:JYN721036 KIE721016:KIJ721036 KSA721016:KSF721036 LBW721016:LCB721036 LLS721016:LLX721036 LVO721016:LVT721036 MFK721016:MFP721036 MPG721016:MPL721036 MZC721016:MZH721036 NIY721016:NJD721036 NSU721016:NSZ721036 OCQ721016:OCV721036 OMM721016:OMR721036 OWI721016:OWN721036 PGE721016:PGJ721036 PQA721016:PQF721036 PZW721016:QAB721036 QJS721016:QJX721036 QTO721016:QTT721036 RDK721016:RDP721036 RNG721016:RNL721036 RXC721016:RXH721036 SGY721016:SHD721036 SQU721016:SQZ721036 TAQ721016:TAV721036 TKM721016:TKR721036 TUI721016:TUN721036 UEE721016:UEJ721036 UOA721016:UOF721036 UXW721016:UYB721036 VHS721016:VHX721036 VRO721016:VRT721036 WBK721016:WBP721036 WLG721016:WLL721036 WVC721016:WVH721036 IQ786552:IV786572 SM786552:SR786572 ACI786552:ACN786572 AME786552:AMJ786572 AWA786552:AWF786572 BFW786552:BGB786572 BPS786552:BPX786572 BZO786552:BZT786572 CJK786552:CJP786572 CTG786552:CTL786572 DDC786552:DDH786572 DMY786552:DND786572 DWU786552:DWZ786572 EGQ786552:EGV786572 EQM786552:EQR786572 FAI786552:FAN786572 FKE786552:FKJ786572 FUA786552:FUF786572 GDW786552:GEB786572 GNS786552:GNX786572 GXO786552:GXT786572 HHK786552:HHP786572 HRG786552:HRL786572 IBC786552:IBH786572 IKY786552:ILD786572 IUU786552:IUZ786572 JEQ786552:JEV786572 JOM786552:JOR786572 JYI786552:JYN786572 KIE786552:KIJ786572 KSA786552:KSF786572 LBW786552:LCB786572 LLS786552:LLX786572 LVO786552:LVT786572 MFK786552:MFP786572 MPG786552:MPL786572 MZC786552:MZH786572 NIY786552:NJD786572 NSU786552:NSZ786572 OCQ786552:OCV786572 OMM786552:OMR786572 OWI786552:OWN786572 PGE786552:PGJ786572 PQA786552:PQF786572 PZW786552:QAB786572 QJS786552:QJX786572 QTO786552:QTT786572 RDK786552:RDP786572 RNG786552:RNL786572 RXC786552:RXH786572 SGY786552:SHD786572 SQU786552:SQZ786572 TAQ786552:TAV786572 TKM786552:TKR786572 TUI786552:TUN786572 UEE786552:UEJ786572 UOA786552:UOF786572 UXW786552:UYB786572 VHS786552:VHX786572 VRO786552:VRT786572 WBK786552:WBP786572 WLG786552:WLL786572 WVC786552:WVH786572 IQ852088:IV852108 SM852088:SR852108 ACI852088:ACN852108 AME852088:AMJ852108 AWA852088:AWF852108 BFW852088:BGB852108 BPS852088:BPX852108 BZO852088:BZT852108 CJK852088:CJP852108 CTG852088:CTL852108 DDC852088:DDH852108 DMY852088:DND852108 DWU852088:DWZ852108 EGQ852088:EGV852108 EQM852088:EQR852108 FAI852088:FAN852108 FKE852088:FKJ852108 FUA852088:FUF852108 GDW852088:GEB852108 GNS852088:GNX852108 GXO852088:GXT852108 HHK852088:HHP852108 HRG852088:HRL852108 IBC852088:IBH852108 IKY852088:ILD852108 IUU852088:IUZ852108 JEQ852088:JEV852108 JOM852088:JOR852108 JYI852088:JYN852108 KIE852088:KIJ852108 KSA852088:KSF852108 LBW852088:LCB852108 LLS852088:LLX852108 LVO852088:LVT852108 MFK852088:MFP852108 MPG852088:MPL852108 MZC852088:MZH852108 NIY852088:NJD852108 NSU852088:NSZ852108 OCQ852088:OCV852108 OMM852088:OMR852108 OWI852088:OWN852108 PGE852088:PGJ852108 PQA852088:PQF852108 PZW852088:QAB852108 QJS852088:QJX852108 QTO852088:QTT852108 RDK852088:RDP852108 RNG852088:RNL852108 RXC852088:RXH852108 SGY852088:SHD852108 SQU852088:SQZ852108 TAQ852088:TAV852108 TKM852088:TKR852108 TUI852088:TUN852108 UEE852088:UEJ852108 UOA852088:UOF852108 UXW852088:UYB852108 VHS852088:VHX852108 VRO852088:VRT852108 WBK852088:WBP852108 WLG852088:WLL852108 WVC852088:WVH852108 IQ917624:IV917644 SM917624:SR917644 ACI917624:ACN917644 AME917624:AMJ917644 AWA917624:AWF917644 BFW917624:BGB917644 BPS917624:BPX917644 BZO917624:BZT917644 CJK917624:CJP917644 CTG917624:CTL917644 DDC917624:DDH917644 DMY917624:DND917644 DWU917624:DWZ917644 EGQ917624:EGV917644 EQM917624:EQR917644 FAI917624:FAN917644 FKE917624:FKJ917644 FUA917624:FUF917644 GDW917624:GEB917644 GNS917624:GNX917644 GXO917624:GXT917644 HHK917624:HHP917644 HRG917624:HRL917644 IBC917624:IBH917644 IKY917624:ILD917644 IUU917624:IUZ917644 JEQ917624:JEV917644 JOM917624:JOR917644 JYI917624:JYN917644 KIE917624:KIJ917644 KSA917624:KSF917644 LBW917624:LCB917644 LLS917624:LLX917644 LVO917624:LVT917644 MFK917624:MFP917644 MPG917624:MPL917644 MZC917624:MZH917644 NIY917624:NJD917644 NSU917624:NSZ917644 OCQ917624:OCV917644 OMM917624:OMR917644 OWI917624:OWN917644 PGE917624:PGJ917644 PQA917624:PQF917644 PZW917624:QAB917644 QJS917624:QJX917644 QTO917624:QTT917644 RDK917624:RDP917644 RNG917624:RNL917644 RXC917624:RXH917644 SGY917624:SHD917644 SQU917624:SQZ917644 TAQ917624:TAV917644 TKM917624:TKR917644 TUI917624:TUN917644 UEE917624:UEJ917644 UOA917624:UOF917644 UXW917624:UYB917644 VHS917624:VHX917644 VRO917624:VRT917644 WBK917624:WBP917644 WLG917624:WLL917644 WVC917624:WVH917644 IQ983160:IV983180 SM983160:SR983180 ACI983160:ACN983180 AME983160:AMJ983180 AWA983160:AWF983180 BFW983160:BGB983180 BPS983160:BPX983180 BZO983160:BZT983180 CJK983160:CJP983180 CTG983160:CTL983180 DDC983160:DDH983180 DMY983160:DND983180 DWU983160:DWZ983180 EGQ983160:EGV983180 EQM983160:EQR983180 FAI983160:FAN983180 FKE983160:FKJ983180 FUA983160:FUF983180 GDW983160:GEB983180 GNS983160:GNX983180 GXO983160:GXT983180 HHK983160:HHP983180 HRG983160:HRL983180 IBC983160:IBH983180 IKY983160:ILD983180 IUU983160:IUZ983180 JEQ983160:JEV983180 JOM983160:JOR983180 JYI983160:JYN983180 KIE983160:KIJ983180 KSA983160:KSF983180 LBW983160:LCB983180 LLS983160:LLX983180 LVO983160:LVT983180 MFK983160:MFP983180 MPG983160:MPL983180 MZC983160:MZH983180 NIY983160:NJD983180 NSU983160:NSZ983180 OCQ983160:OCV983180 OMM983160:OMR983180 OWI983160:OWN983180 PGE983160:PGJ983180 PQA983160:PQF983180 PZW983160:QAB983180 QJS983160:QJX983180 QTO983160:QTT983180 RDK983160:RDP983180 RNG983160:RNL983180 RXC983160:RXH983180 SGY983160:SHD983180 SQU983160:SQZ983180 TAQ983160:TAV983180 TKM983160:TKR983180 TUI983160:TUN983180 UEE983160:UEJ983180 UOA983160:UOF983180 UXW983160:UYB983180 VHS983160:VHX983180 VRO983160:VRT983180 WBK983160:WBP983180 WLG983160:WLL983180 WVC983160:WVH983180 IQ164:IV175 SM164:SR175 ACI164:ACN175 AME164:AMJ175 AWA164:AWF175 BFW164:BGB175 BPS164:BPX175 BZO164:BZT175 CJK164:CJP175 CTG164:CTL175 DDC164:DDH175 DMY164:DND175 DWU164:DWZ175 EGQ164:EGV175 EQM164:EQR175 FAI164:FAN175 FKE164:FKJ175 FUA164:FUF175 GDW164:GEB175 GNS164:GNX175 GXO164:GXT175 HHK164:HHP175 HRG164:HRL175 IBC164:IBH175 IKY164:ILD175 IUU164:IUZ175 JEQ164:JEV175 JOM164:JOR175 JYI164:JYN175 KIE164:KIJ175 KSA164:KSF175 LBW164:LCB175 LLS164:LLX175 LVO164:LVT175 MFK164:MFP175 MPG164:MPL175 MZC164:MZH175 NIY164:NJD175 NSU164:NSZ175 OCQ164:OCV175 OMM164:OMR175 OWI164:OWN175 PGE164:PGJ175 PQA164:PQF175 PZW164:QAB175 QJS164:QJX175 QTO164:QTT175 RDK164:RDP175 RNG164:RNL175 RXC164:RXH175 SGY164:SHD175 SQU164:SQZ175 TAQ164:TAV175 TKM164:TKR175 TUI164:TUN175 UEE164:UEJ175 UOA164:UOF175 UXW164:UYB175 VHS164:VHX175 VRO164:VRT175 WBK164:WBP175 WLG164:WLL175 WVC164:WVH175 IQ65678:IV65689 SM65678:SR65689 ACI65678:ACN65689 AME65678:AMJ65689 AWA65678:AWF65689 BFW65678:BGB65689 BPS65678:BPX65689 BZO65678:BZT65689 CJK65678:CJP65689 CTG65678:CTL65689 DDC65678:DDH65689 DMY65678:DND65689 DWU65678:DWZ65689 EGQ65678:EGV65689 EQM65678:EQR65689 FAI65678:FAN65689 FKE65678:FKJ65689 FUA65678:FUF65689 GDW65678:GEB65689 GNS65678:GNX65689 GXO65678:GXT65689 HHK65678:HHP65689 HRG65678:HRL65689 IBC65678:IBH65689 IKY65678:ILD65689 IUU65678:IUZ65689 JEQ65678:JEV65689 JOM65678:JOR65689 JYI65678:JYN65689 KIE65678:KIJ65689 KSA65678:KSF65689 LBW65678:LCB65689 LLS65678:LLX65689 LVO65678:LVT65689 MFK65678:MFP65689 MPG65678:MPL65689 MZC65678:MZH65689 NIY65678:NJD65689 NSU65678:NSZ65689 OCQ65678:OCV65689 OMM65678:OMR65689 OWI65678:OWN65689 PGE65678:PGJ65689 PQA65678:PQF65689 PZW65678:QAB65689 QJS65678:QJX65689 QTO65678:QTT65689 RDK65678:RDP65689 RNG65678:RNL65689 RXC65678:RXH65689 SGY65678:SHD65689 SQU65678:SQZ65689 TAQ65678:TAV65689 TKM65678:TKR65689 TUI65678:TUN65689 UEE65678:UEJ65689 UOA65678:UOF65689 UXW65678:UYB65689 VHS65678:VHX65689 VRO65678:VRT65689 WBK65678:WBP65689 WLG65678:WLL65689 WVC65678:WVH65689 IQ131214:IV131225 SM131214:SR131225 ACI131214:ACN131225 AME131214:AMJ131225 AWA131214:AWF131225 BFW131214:BGB131225 BPS131214:BPX131225 BZO131214:BZT131225 CJK131214:CJP131225 CTG131214:CTL131225 DDC131214:DDH131225 DMY131214:DND131225 DWU131214:DWZ131225 EGQ131214:EGV131225 EQM131214:EQR131225 FAI131214:FAN131225 FKE131214:FKJ131225 FUA131214:FUF131225 GDW131214:GEB131225 GNS131214:GNX131225 GXO131214:GXT131225 HHK131214:HHP131225 HRG131214:HRL131225 IBC131214:IBH131225 IKY131214:ILD131225 IUU131214:IUZ131225 JEQ131214:JEV131225 JOM131214:JOR131225 JYI131214:JYN131225 KIE131214:KIJ131225 KSA131214:KSF131225 LBW131214:LCB131225 LLS131214:LLX131225 LVO131214:LVT131225 MFK131214:MFP131225 MPG131214:MPL131225 MZC131214:MZH131225 NIY131214:NJD131225 NSU131214:NSZ131225 OCQ131214:OCV131225 OMM131214:OMR131225 OWI131214:OWN131225 PGE131214:PGJ131225 PQA131214:PQF131225 PZW131214:QAB131225 QJS131214:QJX131225 QTO131214:QTT131225 RDK131214:RDP131225 RNG131214:RNL131225 RXC131214:RXH131225 SGY131214:SHD131225 SQU131214:SQZ131225 TAQ131214:TAV131225 TKM131214:TKR131225 TUI131214:TUN131225 UEE131214:UEJ131225 UOA131214:UOF131225 UXW131214:UYB131225 VHS131214:VHX131225 VRO131214:VRT131225 WBK131214:WBP131225 WLG131214:WLL131225 WVC131214:WVH131225 IQ196750:IV196761 SM196750:SR196761 ACI196750:ACN196761 AME196750:AMJ196761 AWA196750:AWF196761 BFW196750:BGB196761 BPS196750:BPX196761 BZO196750:BZT196761 CJK196750:CJP196761 CTG196750:CTL196761 DDC196750:DDH196761 DMY196750:DND196761 DWU196750:DWZ196761 EGQ196750:EGV196761 EQM196750:EQR196761 FAI196750:FAN196761 FKE196750:FKJ196761 FUA196750:FUF196761 GDW196750:GEB196761 GNS196750:GNX196761 GXO196750:GXT196761 HHK196750:HHP196761 HRG196750:HRL196761 IBC196750:IBH196761 IKY196750:ILD196761 IUU196750:IUZ196761 JEQ196750:JEV196761 JOM196750:JOR196761 JYI196750:JYN196761 KIE196750:KIJ196761 KSA196750:KSF196761 LBW196750:LCB196761 LLS196750:LLX196761 LVO196750:LVT196761 MFK196750:MFP196761 MPG196750:MPL196761 MZC196750:MZH196761 NIY196750:NJD196761 NSU196750:NSZ196761 OCQ196750:OCV196761 OMM196750:OMR196761 OWI196750:OWN196761 PGE196750:PGJ196761 PQA196750:PQF196761 PZW196750:QAB196761 QJS196750:QJX196761 QTO196750:QTT196761 RDK196750:RDP196761 RNG196750:RNL196761 RXC196750:RXH196761 SGY196750:SHD196761 SQU196750:SQZ196761 TAQ196750:TAV196761 TKM196750:TKR196761 TUI196750:TUN196761 UEE196750:UEJ196761 UOA196750:UOF196761 UXW196750:UYB196761 VHS196750:VHX196761 VRO196750:VRT196761 WBK196750:WBP196761 WLG196750:WLL196761 WVC196750:WVH196761 IQ262286:IV262297 SM262286:SR262297 ACI262286:ACN262297 AME262286:AMJ262297 AWA262286:AWF262297 BFW262286:BGB262297 BPS262286:BPX262297 BZO262286:BZT262297 CJK262286:CJP262297 CTG262286:CTL262297 DDC262286:DDH262297 DMY262286:DND262297 DWU262286:DWZ262297 EGQ262286:EGV262297 EQM262286:EQR262297 FAI262286:FAN262297 FKE262286:FKJ262297 FUA262286:FUF262297 GDW262286:GEB262297 GNS262286:GNX262297 GXO262286:GXT262297 HHK262286:HHP262297 HRG262286:HRL262297 IBC262286:IBH262297 IKY262286:ILD262297 IUU262286:IUZ262297 JEQ262286:JEV262297 JOM262286:JOR262297 JYI262286:JYN262297 KIE262286:KIJ262297 KSA262286:KSF262297 LBW262286:LCB262297 LLS262286:LLX262297 LVO262286:LVT262297 MFK262286:MFP262297 MPG262286:MPL262297 MZC262286:MZH262297 NIY262286:NJD262297 NSU262286:NSZ262297 OCQ262286:OCV262297 OMM262286:OMR262297 OWI262286:OWN262297 PGE262286:PGJ262297 PQA262286:PQF262297 PZW262286:QAB262297 QJS262286:QJX262297 QTO262286:QTT262297 RDK262286:RDP262297 RNG262286:RNL262297 RXC262286:RXH262297 SGY262286:SHD262297 SQU262286:SQZ262297 TAQ262286:TAV262297 TKM262286:TKR262297 TUI262286:TUN262297 UEE262286:UEJ262297 UOA262286:UOF262297 UXW262286:UYB262297 VHS262286:VHX262297 VRO262286:VRT262297 WBK262286:WBP262297 WLG262286:WLL262297 WVC262286:WVH262297 IQ327822:IV327833 SM327822:SR327833 ACI327822:ACN327833 AME327822:AMJ327833 AWA327822:AWF327833 BFW327822:BGB327833 BPS327822:BPX327833 BZO327822:BZT327833 CJK327822:CJP327833 CTG327822:CTL327833 DDC327822:DDH327833 DMY327822:DND327833 DWU327822:DWZ327833 EGQ327822:EGV327833 EQM327822:EQR327833 FAI327822:FAN327833 FKE327822:FKJ327833 FUA327822:FUF327833 GDW327822:GEB327833 GNS327822:GNX327833 GXO327822:GXT327833 HHK327822:HHP327833 HRG327822:HRL327833 IBC327822:IBH327833 IKY327822:ILD327833 IUU327822:IUZ327833 JEQ327822:JEV327833 JOM327822:JOR327833 JYI327822:JYN327833 KIE327822:KIJ327833 KSA327822:KSF327833 LBW327822:LCB327833 LLS327822:LLX327833 LVO327822:LVT327833 MFK327822:MFP327833 MPG327822:MPL327833 MZC327822:MZH327833 NIY327822:NJD327833 NSU327822:NSZ327833 OCQ327822:OCV327833 OMM327822:OMR327833 OWI327822:OWN327833 PGE327822:PGJ327833 PQA327822:PQF327833 PZW327822:QAB327833 QJS327822:QJX327833 QTO327822:QTT327833 RDK327822:RDP327833 RNG327822:RNL327833 RXC327822:RXH327833 SGY327822:SHD327833 SQU327822:SQZ327833 TAQ327822:TAV327833 TKM327822:TKR327833 TUI327822:TUN327833 UEE327822:UEJ327833 UOA327822:UOF327833 UXW327822:UYB327833 VHS327822:VHX327833 VRO327822:VRT327833 WBK327822:WBP327833 WLG327822:WLL327833 WVC327822:WVH327833 IQ393358:IV393369 SM393358:SR393369 ACI393358:ACN393369 AME393358:AMJ393369 AWA393358:AWF393369 BFW393358:BGB393369 BPS393358:BPX393369 BZO393358:BZT393369 CJK393358:CJP393369 CTG393358:CTL393369 DDC393358:DDH393369 DMY393358:DND393369 DWU393358:DWZ393369 EGQ393358:EGV393369 EQM393358:EQR393369 FAI393358:FAN393369 FKE393358:FKJ393369 FUA393358:FUF393369 GDW393358:GEB393369 GNS393358:GNX393369 GXO393358:GXT393369 HHK393358:HHP393369 HRG393358:HRL393369 IBC393358:IBH393369 IKY393358:ILD393369 IUU393358:IUZ393369 JEQ393358:JEV393369 JOM393358:JOR393369 JYI393358:JYN393369 KIE393358:KIJ393369 KSA393358:KSF393369 LBW393358:LCB393369 LLS393358:LLX393369 LVO393358:LVT393369 MFK393358:MFP393369 MPG393358:MPL393369 MZC393358:MZH393369 NIY393358:NJD393369 NSU393358:NSZ393369 OCQ393358:OCV393369 OMM393358:OMR393369 OWI393358:OWN393369 PGE393358:PGJ393369 PQA393358:PQF393369 PZW393358:QAB393369 QJS393358:QJX393369 QTO393358:QTT393369 RDK393358:RDP393369 RNG393358:RNL393369 RXC393358:RXH393369 SGY393358:SHD393369 SQU393358:SQZ393369 TAQ393358:TAV393369 TKM393358:TKR393369 TUI393358:TUN393369 UEE393358:UEJ393369 UOA393358:UOF393369 UXW393358:UYB393369 VHS393358:VHX393369 VRO393358:VRT393369 WBK393358:WBP393369 WLG393358:WLL393369 WVC393358:WVH393369 IQ458894:IV458905 SM458894:SR458905 ACI458894:ACN458905 AME458894:AMJ458905 AWA458894:AWF458905 BFW458894:BGB458905 BPS458894:BPX458905 BZO458894:BZT458905 CJK458894:CJP458905 CTG458894:CTL458905 DDC458894:DDH458905 DMY458894:DND458905 DWU458894:DWZ458905 EGQ458894:EGV458905 EQM458894:EQR458905 FAI458894:FAN458905 FKE458894:FKJ458905 FUA458894:FUF458905 GDW458894:GEB458905 GNS458894:GNX458905 GXO458894:GXT458905 HHK458894:HHP458905 HRG458894:HRL458905 IBC458894:IBH458905 IKY458894:ILD458905 IUU458894:IUZ458905 JEQ458894:JEV458905 JOM458894:JOR458905 JYI458894:JYN458905 KIE458894:KIJ458905 KSA458894:KSF458905 LBW458894:LCB458905 LLS458894:LLX458905 LVO458894:LVT458905 MFK458894:MFP458905 MPG458894:MPL458905 MZC458894:MZH458905 NIY458894:NJD458905 NSU458894:NSZ458905 OCQ458894:OCV458905 OMM458894:OMR458905 OWI458894:OWN458905 PGE458894:PGJ458905 PQA458894:PQF458905 PZW458894:QAB458905 QJS458894:QJX458905 QTO458894:QTT458905 RDK458894:RDP458905 RNG458894:RNL458905 RXC458894:RXH458905 SGY458894:SHD458905 SQU458894:SQZ458905 TAQ458894:TAV458905 TKM458894:TKR458905 TUI458894:TUN458905 UEE458894:UEJ458905 UOA458894:UOF458905 UXW458894:UYB458905 VHS458894:VHX458905 VRO458894:VRT458905 WBK458894:WBP458905 WLG458894:WLL458905 WVC458894:WVH458905 IQ524430:IV524441 SM524430:SR524441 ACI524430:ACN524441 AME524430:AMJ524441 AWA524430:AWF524441 BFW524430:BGB524441 BPS524430:BPX524441 BZO524430:BZT524441 CJK524430:CJP524441 CTG524430:CTL524441 DDC524430:DDH524441 DMY524430:DND524441 DWU524430:DWZ524441 EGQ524430:EGV524441 EQM524430:EQR524441 FAI524430:FAN524441 FKE524430:FKJ524441 FUA524430:FUF524441 GDW524430:GEB524441 GNS524430:GNX524441 GXO524430:GXT524441 HHK524430:HHP524441 HRG524430:HRL524441 IBC524430:IBH524441 IKY524430:ILD524441 IUU524430:IUZ524441 JEQ524430:JEV524441 JOM524430:JOR524441 JYI524430:JYN524441 KIE524430:KIJ524441 KSA524430:KSF524441 LBW524430:LCB524441 LLS524430:LLX524441 LVO524430:LVT524441 MFK524430:MFP524441 MPG524430:MPL524441 MZC524430:MZH524441 NIY524430:NJD524441 NSU524430:NSZ524441 OCQ524430:OCV524441 OMM524430:OMR524441 OWI524430:OWN524441 PGE524430:PGJ524441 PQA524430:PQF524441 PZW524430:QAB524441 QJS524430:QJX524441 QTO524430:QTT524441 RDK524430:RDP524441 RNG524430:RNL524441 RXC524430:RXH524441 SGY524430:SHD524441 SQU524430:SQZ524441 TAQ524430:TAV524441 TKM524430:TKR524441 TUI524430:TUN524441 UEE524430:UEJ524441 UOA524430:UOF524441 UXW524430:UYB524441 VHS524430:VHX524441 VRO524430:VRT524441 WBK524430:WBP524441 WLG524430:WLL524441 WVC524430:WVH524441 IQ589966:IV589977 SM589966:SR589977 ACI589966:ACN589977 AME589966:AMJ589977 AWA589966:AWF589977 BFW589966:BGB589977 BPS589966:BPX589977 BZO589966:BZT589977 CJK589966:CJP589977 CTG589966:CTL589977 DDC589966:DDH589977 DMY589966:DND589977 DWU589966:DWZ589977 EGQ589966:EGV589977 EQM589966:EQR589977 FAI589966:FAN589977 FKE589966:FKJ589977 FUA589966:FUF589977 GDW589966:GEB589977 GNS589966:GNX589977 GXO589966:GXT589977 HHK589966:HHP589977 HRG589966:HRL589977 IBC589966:IBH589977 IKY589966:ILD589977 IUU589966:IUZ589977 JEQ589966:JEV589977 JOM589966:JOR589977 JYI589966:JYN589977 KIE589966:KIJ589977 KSA589966:KSF589977 LBW589966:LCB589977 LLS589966:LLX589977 LVO589966:LVT589977 MFK589966:MFP589977 MPG589966:MPL589977 MZC589966:MZH589977 NIY589966:NJD589977 NSU589966:NSZ589977 OCQ589966:OCV589977 OMM589966:OMR589977 OWI589966:OWN589977 PGE589966:PGJ589977 PQA589966:PQF589977 PZW589966:QAB589977 QJS589966:QJX589977 QTO589966:QTT589977 RDK589966:RDP589977 RNG589966:RNL589977 RXC589966:RXH589977 SGY589966:SHD589977 SQU589966:SQZ589977 TAQ589966:TAV589977 TKM589966:TKR589977 TUI589966:TUN589977 UEE589966:UEJ589977 UOA589966:UOF589977 UXW589966:UYB589977 VHS589966:VHX589977 VRO589966:VRT589977 WBK589966:WBP589977 WLG589966:WLL589977 WVC589966:WVH589977 IQ655502:IV655513 SM655502:SR655513 ACI655502:ACN655513 AME655502:AMJ655513 AWA655502:AWF655513 BFW655502:BGB655513 BPS655502:BPX655513 BZO655502:BZT655513 CJK655502:CJP655513 CTG655502:CTL655513 DDC655502:DDH655513 DMY655502:DND655513 DWU655502:DWZ655513 EGQ655502:EGV655513 EQM655502:EQR655513 FAI655502:FAN655513 FKE655502:FKJ655513 FUA655502:FUF655513 GDW655502:GEB655513 GNS655502:GNX655513 GXO655502:GXT655513 HHK655502:HHP655513 HRG655502:HRL655513 IBC655502:IBH655513 IKY655502:ILD655513 IUU655502:IUZ655513 JEQ655502:JEV655513 JOM655502:JOR655513 JYI655502:JYN655513 KIE655502:KIJ655513 KSA655502:KSF655513 LBW655502:LCB655513 LLS655502:LLX655513 LVO655502:LVT655513 MFK655502:MFP655513 MPG655502:MPL655513 MZC655502:MZH655513 NIY655502:NJD655513 NSU655502:NSZ655513 OCQ655502:OCV655513 OMM655502:OMR655513 OWI655502:OWN655513 PGE655502:PGJ655513 PQA655502:PQF655513 PZW655502:QAB655513 QJS655502:QJX655513 QTO655502:QTT655513 RDK655502:RDP655513 RNG655502:RNL655513 RXC655502:RXH655513 SGY655502:SHD655513 SQU655502:SQZ655513 TAQ655502:TAV655513 TKM655502:TKR655513 TUI655502:TUN655513 UEE655502:UEJ655513 UOA655502:UOF655513 UXW655502:UYB655513 VHS655502:VHX655513 VRO655502:VRT655513 WBK655502:WBP655513 WLG655502:WLL655513 WVC655502:WVH655513 IQ721038:IV721049 SM721038:SR721049 ACI721038:ACN721049 AME721038:AMJ721049 AWA721038:AWF721049 BFW721038:BGB721049 BPS721038:BPX721049 BZO721038:BZT721049 CJK721038:CJP721049 CTG721038:CTL721049 DDC721038:DDH721049 DMY721038:DND721049 DWU721038:DWZ721049 EGQ721038:EGV721049 EQM721038:EQR721049 FAI721038:FAN721049 FKE721038:FKJ721049 FUA721038:FUF721049 GDW721038:GEB721049 GNS721038:GNX721049 GXO721038:GXT721049 HHK721038:HHP721049 HRG721038:HRL721049 IBC721038:IBH721049 IKY721038:ILD721049 IUU721038:IUZ721049 JEQ721038:JEV721049 JOM721038:JOR721049 JYI721038:JYN721049 KIE721038:KIJ721049 KSA721038:KSF721049 LBW721038:LCB721049 LLS721038:LLX721049 LVO721038:LVT721049 MFK721038:MFP721049 MPG721038:MPL721049 MZC721038:MZH721049 NIY721038:NJD721049 NSU721038:NSZ721049 OCQ721038:OCV721049 OMM721038:OMR721049 OWI721038:OWN721049 PGE721038:PGJ721049 PQA721038:PQF721049 PZW721038:QAB721049 QJS721038:QJX721049 QTO721038:QTT721049 RDK721038:RDP721049 RNG721038:RNL721049 RXC721038:RXH721049 SGY721038:SHD721049 SQU721038:SQZ721049 TAQ721038:TAV721049 TKM721038:TKR721049 TUI721038:TUN721049 UEE721038:UEJ721049 UOA721038:UOF721049 UXW721038:UYB721049 VHS721038:VHX721049 VRO721038:VRT721049 WBK721038:WBP721049 WLG721038:WLL721049 WVC721038:WVH721049 IQ786574:IV786585 SM786574:SR786585 ACI786574:ACN786585 AME786574:AMJ786585 AWA786574:AWF786585 BFW786574:BGB786585 BPS786574:BPX786585 BZO786574:BZT786585 CJK786574:CJP786585 CTG786574:CTL786585 DDC786574:DDH786585 DMY786574:DND786585 DWU786574:DWZ786585 EGQ786574:EGV786585 EQM786574:EQR786585 FAI786574:FAN786585 FKE786574:FKJ786585 FUA786574:FUF786585 GDW786574:GEB786585 GNS786574:GNX786585 GXO786574:GXT786585 HHK786574:HHP786585 HRG786574:HRL786585 IBC786574:IBH786585 IKY786574:ILD786585 IUU786574:IUZ786585 JEQ786574:JEV786585 JOM786574:JOR786585 JYI786574:JYN786585 KIE786574:KIJ786585 KSA786574:KSF786585 LBW786574:LCB786585 LLS786574:LLX786585 LVO786574:LVT786585 MFK786574:MFP786585 MPG786574:MPL786585 MZC786574:MZH786585 NIY786574:NJD786585 NSU786574:NSZ786585 OCQ786574:OCV786585 OMM786574:OMR786585 OWI786574:OWN786585 PGE786574:PGJ786585 PQA786574:PQF786585 PZW786574:QAB786585 QJS786574:QJX786585 QTO786574:QTT786585 RDK786574:RDP786585 RNG786574:RNL786585 RXC786574:RXH786585 SGY786574:SHD786585 SQU786574:SQZ786585 TAQ786574:TAV786585 TKM786574:TKR786585 TUI786574:TUN786585 UEE786574:UEJ786585 UOA786574:UOF786585 UXW786574:UYB786585 VHS786574:VHX786585 VRO786574:VRT786585 WBK786574:WBP786585 WLG786574:WLL786585 WVC786574:WVH786585 IQ852110:IV852121 SM852110:SR852121 ACI852110:ACN852121 AME852110:AMJ852121 AWA852110:AWF852121 BFW852110:BGB852121 BPS852110:BPX852121 BZO852110:BZT852121 CJK852110:CJP852121 CTG852110:CTL852121 DDC852110:DDH852121 DMY852110:DND852121 DWU852110:DWZ852121 EGQ852110:EGV852121 EQM852110:EQR852121 FAI852110:FAN852121 FKE852110:FKJ852121 FUA852110:FUF852121 GDW852110:GEB852121 GNS852110:GNX852121 GXO852110:GXT852121 HHK852110:HHP852121 HRG852110:HRL852121 IBC852110:IBH852121 IKY852110:ILD852121 IUU852110:IUZ852121 JEQ852110:JEV852121 JOM852110:JOR852121 JYI852110:JYN852121 KIE852110:KIJ852121 KSA852110:KSF852121 LBW852110:LCB852121 LLS852110:LLX852121 LVO852110:LVT852121 MFK852110:MFP852121 MPG852110:MPL852121 MZC852110:MZH852121 NIY852110:NJD852121 NSU852110:NSZ852121 OCQ852110:OCV852121 OMM852110:OMR852121 OWI852110:OWN852121 PGE852110:PGJ852121 PQA852110:PQF852121 PZW852110:QAB852121 QJS852110:QJX852121 QTO852110:QTT852121 RDK852110:RDP852121 RNG852110:RNL852121 RXC852110:RXH852121 SGY852110:SHD852121 SQU852110:SQZ852121 TAQ852110:TAV852121 TKM852110:TKR852121 TUI852110:TUN852121 UEE852110:UEJ852121 UOA852110:UOF852121 UXW852110:UYB852121 VHS852110:VHX852121 VRO852110:VRT852121 WBK852110:WBP852121 WLG852110:WLL852121 WVC852110:WVH852121 IQ917646:IV917657 SM917646:SR917657 ACI917646:ACN917657 AME917646:AMJ917657 AWA917646:AWF917657 BFW917646:BGB917657 BPS917646:BPX917657 BZO917646:BZT917657 CJK917646:CJP917657 CTG917646:CTL917657 DDC917646:DDH917657 DMY917646:DND917657 DWU917646:DWZ917657 EGQ917646:EGV917657 EQM917646:EQR917657 FAI917646:FAN917657 FKE917646:FKJ917657 FUA917646:FUF917657 GDW917646:GEB917657 GNS917646:GNX917657 GXO917646:GXT917657 HHK917646:HHP917657 HRG917646:HRL917657 IBC917646:IBH917657 IKY917646:ILD917657 IUU917646:IUZ917657 JEQ917646:JEV917657 JOM917646:JOR917657 JYI917646:JYN917657 KIE917646:KIJ917657 KSA917646:KSF917657 LBW917646:LCB917657 LLS917646:LLX917657 LVO917646:LVT917657 MFK917646:MFP917657 MPG917646:MPL917657 MZC917646:MZH917657 NIY917646:NJD917657 NSU917646:NSZ917657 OCQ917646:OCV917657 OMM917646:OMR917657 OWI917646:OWN917657 PGE917646:PGJ917657 PQA917646:PQF917657 PZW917646:QAB917657 QJS917646:QJX917657 QTO917646:QTT917657 RDK917646:RDP917657 RNG917646:RNL917657 RXC917646:RXH917657 SGY917646:SHD917657 SQU917646:SQZ917657 TAQ917646:TAV917657 TKM917646:TKR917657 TUI917646:TUN917657 UEE917646:UEJ917657 UOA917646:UOF917657 UXW917646:UYB917657 VHS917646:VHX917657 VRO917646:VRT917657 WBK917646:WBP917657 WLG917646:WLL917657 WVC917646:WVH917657 IQ983182:IV983193 SM983182:SR983193 ACI983182:ACN983193 AME983182:AMJ983193 AWA983182:AWF983193 BFW983182:BGB983193 BPS983182:BPX983193 BZO983182:BZT983193 CJK983182:CJP983193 CTG983182:CTL983193 DDC983182:DDH983193 DMY983182:DND983193 DWU983182:DWZ983193 EGQ983182:EGV983193 EQM983182:EQR983193 FAI983182:FAN983193 FKE983182:FKJ983193 FUA983182:FUF983193 GDW983182:GEB983193 GNS983182:GNX983193 GXO983182:GXT983193 HHK983182:HHP983193 HRG983182:HRL983193 IBC983182:IBH983193 IKY983182:ILD983193 IUU983182:IUZ983193 JEQ983182:JEV983193 JOM983182:JOR983193 JYI983182:JYN983193 KIE983182:KIJ983193 KSA983182:KSF983193 LBW983182:LCB983193 LLS983182:LLX983193 LVO983182:LVT983193 MFK983182:MFP983193 MPG983182:MPL983193 MZC983182:MZH983193 NIY983182:NJD983193 NSU983182:NSZ983193 OCQ983182:OCV983193 OMM983182:OMR983193 OWI983182:OWN983193 PGE983182:PGJ983193 PQA983182:PQF983193 PZW983182:QAB983193 QJS983182:QJX983193 QTO983182:QTT983193 RDK983182:RDP983193 RNG983182:RNL983193 RXC983182:RXH983193 SGY983182:SHD983193 SQU983182:SQZ983193 TAQ983182:TAV983193 TKM983182:TKR983193 TUI983182:TUN983193 UEE983182:UEJ983193 UOA983182:UOF983193 UXW983182:UYB983193 VHS983182:VHX983193 VRO983182:VRT983193 WBK983182:WBP983193 WLG983182:WLL983193 WVC983182:WVH983193 IM196:IP218 SI196:SL218 ACE196:ACH218 AMA196:AMD218 AVW196:AVZ218 BFS196:BFV218 BPO196:BPR218 BZK196:BZN218 CJG196:CJJ218 CTC196:CTF218 DCY196:DDB218 DMU196:DMX218 DWQ196:DWT218 EGM196:EGP218 EQI196:EQL218 FAE196:FAH218 FKA196:FKD218 FTW196:FTZ218 GDS196:GDV218 GNO196:GNR218 GXK196:GXN218 HHG196:HHJ218 HRC196:HRF218 IAY196:IBB218 IKU196:IKX218 IUQ196:IUT218 JEM196:JEP218 JOI196:JOL218 JYE196:JYH218 KIA196:KID218 KRW196:KRZ218 LBS196:LBV218 LLO196:LLR218 LVK196:LVN218 MFG196:MFJ218 MPC196:MPF218 MYY196:MZB218 NIU196:NIX218 NSQ196:NST218 OCM196:OCP218 OMI196:OML218 OWE196:OWH218 PGA196:PGD218 PPW196:PPZ218 PZS196:PZV218 QJO196:QJR218 QTK196:QTN218 RDG196:RDJ218 RNC196:RNF218 RWY196:RXB218 SGU196:SGX218 SQQ196:SQT218 TAM196:TAP218 TKI196:TKL218 TUE196:TUH218 UEA196:UED218 UNW196:UNZ218 UXS196:UXV218 VHO196:VHR218 VRK196:VRN218 WBG196:WBJ218 WLC196:WLF218 WUY196:WVB218 C65710:F65754 IM65710:IP65754 SI65710:SL65754 ACE65710:ACH65754 AMA65710:AMD65754 AVW65710:AVZ65754 BFS65710:BFV65754 BPO65710:BPR65754 BZK65710:BZN65754 CJG65710:CJJ65754 CTC65710:CTF65754 DCY65710:DDB65754 DMU65710:DMX65754 DWQ65710:DWT65754 EGM65710:EGP65754 EQI65710:EQL65754 FAE65710:FAH65754 FKA65710:FKD65754 FTW65710:FTZ65754 GDS65710:GDV65754 GNO65710:GNR65754 GXK65710:GXN65754 HHG65710:HHJ65754 HRC65710:HRF65754 IAY65710:IBB65754 IKU65710:IKX65754 IUQ65710:IUT65754 JEM65710:JEP65754 JOI65710:JOL65754 JYE65710:JYH65754 KIA65710:KID65754 KRW65710:KRZ65754 LBS65710:LBV65754 LLO65710:LLR65754 LVK65710:LVN65754 MFG65710:MFJ65754 MPC65710:MPF65754 MYY65710:MZB65754 NIU65710:NIX65754 NSQ65710:NST65754 OCM65710:OCP65754 OMI65710:OML65754 OWE65710:OWH65754 PGA65710:PGD65754 PPW65710:PPZ65754 PZS65710:PZV65754 QJO65710:QJR65754 QTK65710:QTN65754 RDG65710:RDJ65754 RNC65710:RNF65754 RWY65710:RXB65754 SGU65710:SGX65754 SQQ65710:SQT65754 TAM65710:TAP65754 TKI65710:TKL65754 TUE65710:TUH65754 UEA65710:UED65754 UNW65710:UNZ65754 UXS65710:UXV65754 VHO65710:VHR65754 VRK65710:VRN65754 WBG65710:WBJ65754 WLC65710:WLF65754 WUY65710:WVB65754 C131246:F131290 IM131246:IP131290 SI131246:SL131290 ACE131246:ACH131290 AMA131246:AMD131290 AVW131246:AVZ131290 BFS131246:BFV131290 BPO131246:BPR131290 BZK131246:BZN131290 CJG131246:CJJ131290 CTC131246:CTF131290 DCY131246:DDB131290 DMU131246:DMX131290 DWQ131246:DWT131290 EGM131246:EGP131290 EQI131246:EQL131290 FAE131246:FAH131290 FKA131246:FKD131290 FTW131246:FTZ131290 GDS131246:GDV131290 GNO131246:GNR131290 GXK131246:GXN131290 HHG131246:HHJ131290 HRC131246:HRF131290 IAY131246:IBB131290 IKU131246:IKX131290 IUQ131246:IUT131290 JEM131246:JEP131290 JOI131246:JOL131290 JYE131246:JYH131290 KIA131246:KID131290 KRW131246:KRZ131290 LBS131246:LBV131290 LLO131246:LLR131290 LVK131246:LVN131290 MFG131246:MFJ131290 MPC131246:MPF131290 MYY131246:MZB131290 NIU131246:NIX131290 NSQ131246:NST131290 OCM131246:OCP131290 OMI131246:OML131290 OWE131246:OWH131290 PGA131246:PGD131290 PPW131246:PPZ131290 PZS131246:PZV131290 QJO131246:QJR131290 QTK131246:QTN131290 RDG131246:RDJ131290 RNC131246:RNF131290 RWY131246:RXB131290 SGU131246:SGX131290 SQQ131246:SQT131290 TAM131246:TAP131290 TKI131246:TKL131290 TUE131246:TUH131290 UEA131246:UED131290 UNW131246:UNZ131290 UXS131246:UXV131290 VHO131246:VHR131290 VRK131246:VRN131290 WBG131246:WBJ131290 WLC131246:WLF131290 WUY131246:WVB131290 C196782:F196826 IM196782:IP196826 SI196782:SL196826 ACE196782:ACH196826 AMA196782:AMD196826 AVW196782:AVZ196826 BFS196782:BFV196826 BPO196782:BPR196826 BZK196782:BZN196826 CJG196782:CJJ196826 CTC196782:CTF196826 DCY196782:DDB196826 DMU196782:DMX196826 DWQ196782:DWT196826 EGM196782:EGP196826 EQI196782:EQL196826 FAE196782:FAH196826 FKA196782:FKD196826 FTW196782:FTZ196826 GDS196782:GDV196826 GNO196782:GNR196826 GXK196782:GXN196826 HHG196782:HHJ196826 HRC196782:HRF196826 IAY196782:IBB196826 IKU196782:IKX196826 IUQ196782:IUT196826 JEM196782:JEP196826 JOI196782:JOL196826 JYE196782:JYH196826 KIA196782:KID196826 KRW196782:KRZ196826 LBS196782:LBV196826 LLO196782:LLR196826 LVK196782:LVN196826 MFG196782:MFJ196826 MPC196782:MPF196826 MYY196782:MZB196826 NIU196782:NIX196826 NSQ196782:NST196826 OCM196782:OCP196826 OMI196782:OML196826 OWE196782:OWH196826 PGA196782:PGD196826 PPW196782:PPZ196826 PZS196782:PZV196826 QJO196782:QJR196826 QTK196782:QTN196826 RDG196782:RDJ196826 RNC196782:RNF196826 RWY196782:RXB196826 SGU196782:SGX196826 SQQ196782:SQT196826 TAM196782:TAP196826 TKI196782:TKL196826 TUE196782:TUH196826 UEA196782:UED196826 UNW196782:UNZ196826 UXS196782:UXV196826 VHO196782:VHR196826 VRK196782:VRN196826 WBG196782:WBJ196826 WLC196782:WLF196826 WUY196782:WVB196826 C262318:F262362 IM262318:IP262362 SI262318:SL262362 ACE262318:ACH262362 AMA262318:AMD262362 AVW262318:AVZ262362 BFS262318:BFV262362 BPO262318:BPR262362 BZK262318:BZN262362 CJG262318:CJJ262362 CTC262318:CTF262362 DCY262318:DDB262362 DMU262318:DMX262362 DWQ262318:DWT262362 EGM262318:EGP262362 EQI262318:EQL262362 FAE262318:FAH262362 FKA262318:FKD262362 FTW262318:FTZ262362 GDS262318:GDV262362 GNO262318:GNR262362 GXK262318:GXN262362 HHG262318:HHJ262362 HRC262318:HRF262362 IAY262318:IBB262362 IKU262318:IKX262362 IUQ262318:IUT262362 JEM262318:JEP262362 JOI262318:JOL262362 JYE262318:JYH262362 KIA262318:KID262362 KRW262318:KRZ262362 LBS262318:LBV262362 LLO262318:LLR262362 LVK262318:LVN262362 MFG262318:MFJ262362 MPC262318:MPF262362 MYY262318:MZB262362 NIU262318:NIX262362 NSQ262318:NST262362 OCM262318:OCP262362 OMI262318:OML262362 OWE262318:OWH262362 PGA262318:PGD262362 PPW262318:PPZ262362 PZS262318:PZV262362 QJO262318:QJR262362 QTK262318:QTN262362 RDG262318:RDJ262362 RNC262318:RNF262362 RWY262318:RXB262362 SGU262318:SGX262362 SQQ262318:SQT262362 TAM262318:TAP262362 TKI262318:TKL262362 TUE262318:TUH262362 UEA262318:UED262362 UNW262318:UNZ262362 UXS262318:UXV262362 VHO262318:VHR262362 VRK262318:VRN262362 WBG262318:WBJ262362 WLC262318:WLF262362 WUY262318:WVB262362 C327854:F327898 IM327854:IP327898 SI327854:SL327898 ACE327854:ACH327898 AMA327854:AMD327898 AVW327854:AVZ327898 BFS327854:BFV327898 BPO327854:BPR327898 BZK327854:BZN327898 CJG327854:CJJ327898 CTC327854:CTF327898 DCY327854:DDB327898 DMU327854:DMX327898 DWQ327854:DWT327898 EGM327854:EGP327898 EQI327854:EQL327898 FAE327854:FAH327898 FKA327854:FKD327898 FTW327854:FTZ327898 GDS327854:GDV327898 GNO327854:GNR327898 GXK327854:GXN327898 HHG327854:HHJ327898 HRC327854:HRF327898 IAY327854:IBB327898 IKU327854:IKX327898 IUQ327854:IUT327898 JEM327854:JEP327898 JOI327854:JOL327898 JYE327854:JYH327898 KIA327854:KID327898 KRW327854:KRZ327898 LBS327854:LBV327898 LLO327854:LLR327898 LVK327854:LVN327898 MFG327854:MFJ327898 MPC327854:MPF327898 MYY327854:MZB327898 NIU327854:NIX327898 NSQ327854:NST327898 OCM327854:OCP327898 OMI327854:OML327898 OWE327854:OWH327898 PGA327854:PGD327898 PPW327854:PPZ327898 PZS327854:PZV327898 QJO327854:QJR327898 QTK327854:QTN327898 RDG327854:RDJ327898 RNC327854:RNF327898 RWY327854:RXB327898 SGU327854:SGX327898 SQQ327854:SQT327898 TAM327854:TAP327898 TKI327854:TKL327898 TUE327854:TUH327898 UEA327854:UED327898 UNW327854:UNZ327898 UXS327854:UXV327898 VHO327854:VHR327898 VRK327854:VRN327898 WBG327854:WBJ327898 WLC327854:WLF327898 WUY327854:WVB327898 C393390:F393434 IM393390:IP393434 SI393390:SL393434 ACE393390:ACH393434 AMA393390:AMD393434 AVW393390:AVZ393434 BFS393390:BFV393434 BPO393390:BPR393434 BZK393390:BZN393434 CJG393390:CJJ393434 CTC393390:CTF393434 DCY393390:DDB393434 DMU393390:DMX393434 DWQ393390:DWT393434 EGM393390:EGP393434 EQI393390:EQL393434 FAE393390:FAH393434 FKA393390:FKD393434 FTW393390:FTZ393434 GDS393390:GDV393434 GNO393390:GNR393434 GXK393390:GXN393434 HHG393390:HHJ393434 HRC393390:HRF393434 IAY393390:IBB393434 IKU393390:IKX393434 IUQ393390:IUT393434 JEM393390:JEP393434 JOI393390:JOL393434 JYE393390:JYH393434 KIA393390:KID393434 KRW393390:KRZ393434 LBS393390:LBV393434 LLO393390:LLR393434 LVK393390:LVN393434 MFG393390:MFJ393434 MPC393390:MPF393434 MYY393390:MZB393434 NIU393390:NIX393434 NSQ393390:NST393434 OCM393390:OCP393434 OMI393390:OML393434 OWE393390:OWH393434 PGA393390:PGD393434 PPW393390:PPZ393434 PZS393390:PZV393434 QJO393390:QJR393434 QTK393390:QTN393434 RDG393390:RDJ393434 RNC393390:RNF393434 RWY393390:RXB393434 SGU393390:SGX393434 SQQ393390:SQT393434 TAM393390:TAP393434 TKI393390:TKL393434 TUE393390:TUH393434 UEA393390:UED393434 UNW393390:UNZ393434 UXS393390:UXV393434 VHO393390:VHR393434 VRK393390:VRN393434 WBG393390:WBJ393434 WLC393390:WLF393434 WUY393390:WVB393434 C458926:F458970 IM458926:IP458970 SI458926:SL458970 ACE458926:ACH458970 AMA458926:AMD458970 AVW458926:AVZ458970 BFS458926:BFV458970 BPO458926:BPR458970 BZK458926:BZN458970 CJG458926:CJJ458970 CTC458926:CTF458970 DCY458926:DDB458970 DMU458926:DMX458970 DWQ458926:DWT458970 EGM458926:EGP458970 EQI458926:EQL458970 FAE458926:FAH458970 FKA458926:FKD458970 FTW458926:FTZ458970 GDS458926:GDV458970 GNO458926:GNR458970 GXK458926:GXN458970 HHG458926:HHJ458970 HRC458926:HRF458970 IAY458926:IBB458970 IKU458926:IKX458970 IUQ458926:IUT458970 JEM458926:JEP458970 JOI458926:JOL458970 JYE458926:JYH458970 KIA458926:KID458970 KRW458926:KRZ458970 LBS458926:LBV458970 LLO458926:LLR458970 LVK458926:LVN458970 MFG458926:MFJ458970 MPC458926:MPF458970 MYY458926:MZB458970 NIU458926:NIX458970 NSQ458926:NST458970 OCM458926:OCP458970 OMI458926:OML458970 OWE458926:OWH458970 PGA458926:PGD458970 PPW458926:PPZ458970 PZS458926:PZV458970 QJO458926:QJR458970 QTK458926:QTN458970 RDG458926:RDJ458970 RNC458926:RNF458970 RWY458926:RXB458970 SGU458926:SGX458970 SQQ458926:SQT458970 TAM458926:TAP458970 TKI458926:TKL458970 TUE458926:TUH458970 UEA458926:UED458970 UNW458926:UNZ458970 UXS458926:UXV458970 VHO458926:VHR458970 VRK458926:VRN458970 WBG458926:WBJ458970 WLC458926:WLF458970 WUY458926:WVB458970 C524462:F524506 IM524462:IP524506 SI524462:SL524506 ACE524462:ACH524506 AMA524462:AMD524506 AVW524462:AVZ524506 BFS524462:BFV524506 BPO524462:BPR524506 BZK524462:BZN524506 CJG524462:CJJ524506 CTC524462:CTF524506 DCY524462:DDB524506 DMU524462:DMX524506 DWQ524462:DWT524506 EGM524462:EGP524506 EQI524462:EQL524506 FAE524462:FAH524506 FKA524462:FKD524506 FTW524462:FTZ524506 GDS524462:GDV524506 GNO524462:GNR524506 GXK524462:GXN524506 HHG524462:HHJ524506 HRC524462:HRF524506 IAY524462:IBB524506 IKU524462:IKX524506 IUQ524462:IUT524506 JEM524462:JEP524506 JOI524462:JOL524506 JYE524462:JYH524506 KIA524462:KID524506 KRW524462:KRZ524506 LBS524462:LBV524506 LLO524462:LLR524506 LVK524462:LVN524506 MFG524462:MFJ524506 MPC524462:MPF524506 MYY524462:MZB524506 NIU524462:NIX524506 NSQ524462:NST524506 OCM524462:OCP524506 OMI524462:OML524506 OWE524462:OWH524506 PGA524462:PGD524506 PPW524462:PPZ524506 PZS524462:PZV524506 QJO524462:QJR524506 QTK524462:QTN524506 RDG524462:RDJ524506 RNC524462:RNF524506 RWY524462:RXB524506 SGU524462:SGX524506 SQQ524462:SQT524506 TAM524462:TAP524506 TKI524462:TKL524506 TUE524462:TUH524506 UEA524462:UED524506 UNW524462:UNZ524506 UXS524462:UXV524506 VHO524462:VHR524506 VRK524462:VRN524506 WBG524462:WBJ524506 WLC524462:WLF524506 WUY524462:WVB524506 C589998:F590042 IM589998:IP590042 SI589998:SL590042 ACE589998:ACH590042 AMA589998:AMD590042 AVW589998:AVZ590042 BFS589998:BFV590042 BPO589998:BPR590042 BZK589998:BZN590042 CJG589998:CJJ590042 CTC589998:CTF590042 DCY589998:DDB590042 DMU589998:DMX590042 DWQ589998:DWT590042 EGM589998:EGP590042 EQI589998:EQL590042 FAE589998:FAH590042 FKA589998:FKD590042 FTW589998:FTZ590042 GDS589998:GDV590042 GNO589998:GNR590042 GXK589998:GXN590042 HHG589998:HHJ590042 HRC589998:HRF590042 IAY589998:IBB590042 IKU589998:IKX590042 IUQ589998:IUT590042 JEM589998:JEP590042 JOI589998:JOL590042 JYE589998:JYH590042 KIA589998:KID590042 KRW589998:KRZ590042 LBS589998:LBV590042 LLO589998:LLR590042 LVK589998:LVN590042 MFG589998:MFJ590042 MPC589998:MPF590042 MYY589998:MZB590042 NIU589998:NIX590042 NSQ589998:NST590042 OCM589998:OCP590042 OMI589998:OML590042 OWE589998:OWH590042 PGA589998:PGD590042 PPW589998:PPZ590042 PZS589998:PZV590042 QJO589998:QJR590042 QTK589998:QTN590042 RDG589998:RDJ590042 RNC589998:RNF590042 RWY589998:RXB590042 SGU589998:SGX590042 SQQ589998:SQT590042 TAM589998:TAP590042 TKI589998:TKL590042 TUE589998:TUH590042 UEA589998:UED590042 UNW589998:UNZ590042 UXS589998:UXV590042 VHO589998:VHR590042 VRK589998:VRN590042 WBG589998:WBJ590042 WLC589998:WLF590042 WUY589998:WVB590042 C655534:F655578 IM655534:IP655578 SI655534:SL655578 ACE655534:ACH655578 AMA655534:AMD655578 AVW655534:AVZ655578 BFS655534:BFV655578 BPO655534:BPR655578 BZK655534:BZN655578 CJG655534:CJJ655578 CTC655534:CTF655578 DCY655534:DDB655578 DMU655534:DMX655578 DWQ655534:DWT655578 EGM655534:EGP655578 EQI655534:EQL655578 FAE655534:FAH655578 FKA655534:FKD655578 FTW655534:FTZ655578 GDS655534:GDV655578 GNO655534:GNR655578 GXK655534:GXN655578 HHG655534:HHJ655578 HRC655534:HRF655578 IAY655534:IBB655578 IKU655534:IKX655578 IUQ655534:IUT655578 JEM655534:JEP655578 JOI655534:JOL655578 JYE655534:JYH655578 KIA655534:KID655578 KRW655534:KRZ655578 LBS655534:LBV655578 LLO655534:LLR655578 LVK655534:LVN655578 MFG655534:MFJ655578 MPC655534:MPF655578 MYY655534:MZB655578 NIU655534:NIX655578 NSQ655534:NST655578 OCM655534:OCP655578 OMI655534:OML655578 OWE655534:OWH655578 PGA655534:PGD655578 PPW655534:PPZ655578 PZS655534:PZV655578 QJO655534:QJR655578 QTK655534:QTN655578 RDG655534:RDJ655578 RNC655534:RNF655578 RWY655534:RXB655578 SGU655534:SGX655578 SQQ655534:SQT655578 TAM655534:TAP655578 TKI655534:TKL655578 TUE655534:TUH655578 UEA655534:UED655578 UNW655534:UNZ655578 UXS655534:UXV655578 VHO655534:VHR655578 VRK655534:VRN655578 WBG655534:WBJ655578 WLC655534:WLF655578 WUY655534:WVB655578 C721070:F721114 IM721070:IP721114 SI721070:SL721114 ACE721070:ACH721114 AMA721070:AMD721114 AVW721070:AVZ721114 BFS721070:BFV721114 BPO721070:BPR721114 BZK721070:BZN721114 CJG721070:CJJ721114 CTC721070:CTF721114 DCY721070:DDB721114 DMU721070:DMX721114 DWQ721070:DWT721114 EGM721070:EGP721114 EQI721070:EQL721114 FAE721070:FAH721114 FKA721070:FKD721114 FTW721070:FTZ721114 GDS721070:GDV721114 GNO721070:GNR721114 GXK721070:GXN721114 HHG721070:HHJ721114 HRC721070:HRF721114 IAY721070:IBB721114 IKU721070:IKX721114 IUQ721070:IUT721114 JEM721070:JEP721114 JOI721070:JOL721114 JYE721070:JYH721114 KIA721070:KID721114 KRW721070:KRZ721114 LBS721070:LBV721114 LLO721070:LLR721114 LVK721070:LVN721114 MFG721070:MFJ721114 MPC721070:MPF721114 MYY721070:MZB721114 NIU721070:NIX721114 NSQ721070:NST721114 OCM721070:OCP721114 OMI721070:OML721114 OWE721070:OWH721114 PGA721070:PGD721114 PPW721070:PPZ721114 PZS721070:PZV721114 QJO721070:QJR721114 QTK721070:QTN721114 RDG721070:RDJ721114 RNC721070:RNF721114 RWY721070:RXB721114 SGU721070:SGX721114 SQQ721070:SQT721114 TAM721070:TAP721114 TKI721070:TKL721114 TUE721070:TUH721114 UEA721070:UED721114 UNW721070:UNZ721114 UXS721070:UXV721114 VHO721070:VHR721114 VRK721070:VRN721114 WBG721070:WBJ721114 WLC721070:WLF721114 WUY721070:WVB721114 C786606:F786650 IM786606:IP786650 SI786606:SL786650 ACE786606:ACH786650 AMA786606:AMD786650 AVW786606:AVZ786650 BFS786606:BFV786650 BPO786606:BPR786650 BZK786606:BZN786650 CJG786606:CJJ786650 CTC786606:CTF786650 DCY786606:DDB786650 DMU786606:DMX786650 DWQ786606:DWT786650 EGM786606:EGP786650 EQI786606:EQL786650 FAE786606:FAH786650 FKA786606:FKD786650 FTW786606:FTZ786650 GDS786606:GDV786650 GNO786606:GNR786650 GXK786606:GXN786650 HHG786606:HHJ786650 HRC786606:HRF786650 IAY786606:IBB786650 IKU786606:IKX786650 IUQ786606:IUT786650 JEM786606:JEP786650 JOI786606:JOL786650 JYE786606:JYH786650 KIA786606:KID786650 KRW786606:KRZ786650 LBS786606:LBV786650 LLO786606:LLR786650 LVK786606:LVN786650 MFG786606:MFJ786650 MPC786606:MPF786650 MYY786606:MZB786650 NIU786606:NIX786650 NSQ786606:NST786650 OCM786606:OCP786650 OMI786606:OML786650 OWE786606:OWH786650 PGA786606:PGD786650 PPW786606:PPZ786650 PZS786606:PZV786650 QJO786606:QJR786650 QTK786606:QTN786650 RDG786606:RDJ786650 RNC786606:RNF786650 RWY786606:RXB786650 SGU786606:SGX786650 SQQ786606:SQT786650 TAM786606:TAP786650 TKI786606:TKL786650 TUE786606:TUH786650 UEA786606:UED786650 UNW786606:UNZ786650 UXS786606:UXV786650 VHO786606:VHR786650 VRK786606:VRN786650 WBG786606:WBJ786650 WLC786606:WLF786650 WUY786606:WVB786650 C852142:F852186 IM852142:IP852186 SI852142:SL852186 ACE852142:ACH852186 AMA852142:AMD852186 AVW852142:AVZ852186 BFS852142:BFV852186 BPO852142:BPR852186 BZK852142:BZN852186 CJG852142:CJJ852186 CTC852142:CTF852186 DCY852142:DDB852186 DMU852142:DMX852186 DWQ852142:DWT852186 EGM852142:EGP852186 EQI852142:EQL852186 FAE852142:FAH852186 FKA852142:FKD852186 FTW852142:FTZ852186 GDS852142:GDV852186 GNO852142:GNR852186 GXK852142:GXN852186 HHG852142:HHJ852186 HRC852142:HRF852186 IAY852142:IBB852186 IKU852142:IKX852186 IUQ852142:IUT852186 JEM852142:JEP852186 JOI852142:JOL852186 JYE852142:JYH852186 KIA852142:KID852186 KRW852142:KRZ852186 LBS852142:LBV852186 LLO852142:LLR852186 LVK852142:LVN852186 MFG852142:MFJ852186 MPC852142:MPF852186 MYY852142:MZB852186 NIU852142:NIX852186 NSQ852142:NST852186 OCM852142:OCP852186 OMI852142:OML852186 OWE852142:OWH852186 PGA852142:PGD852186 PPW852142:PPZ852186 PZS852142:PZV852186 QJO852142:QJR852186 QTK852142:QTN852186 RDG852142:RDJ852186 RNC852142:RNF852186 RWY852142:RXB852186 SGU852142:SGX852186 SQQ852142:SQT852186 TAM852142:TAP852186 TKI852142:TKL852186 TUE852142:TUH852186 UEA852142:UED852186 UNW852142:UNZ852186 UXS852142:UXV852186 VHO852142:VHR852186 VRK852142:VRN852186 WBG852142:WBJ852186 WLC852142:WLF852186 WUY852142:WVB852186 C917678:F917722 IM917678:IP917722 SI917678:SL917722 ACE917678:ACH917722 AMA917678:AMD917722 AVW917678:AVZ917722 BFS917678:BFV917722 BPO917678:BPR917722 BZK917678:BZN917722 CJG917678:CJJ917722 CTC917678:CTF917722 DCY917678:DDB917722 DMU917678:DMX917722 DWQ917678:DWT917722 EGM917678:EGP917722 EQI917678:EQL917722 FAE917678:FAH917722 FKA917678:FKD917722 FTW917678:FTZ917722 GDS917678:GDV917722 GNO917678:GNR917722 GXK917678:GXN917722 HHG917678:HHJ917722 HRC917678:HRF917722 IAY917678:IBB917722 IKU917678:IKX917722 IUQ917678:IUT917722 JEM917678:JEP917722 JOI917678:JOL917722 JYE917678:JYH917722 KIA917678:KID917722 KRW917678:KRZ917722 LBS917678:LBV917722 LLO917678:LLR917722 LVK917678:LVN917722 MFG917678:MFJ917722 MPC917678:MPF917722 MYY917678:MZB917722 NIU917678:NIX917722 NSQ917678:NST917722 OCM917678:OCP917722 OMI917678:OML917722 OWE917678:OWH917722 PGA917678:PGD917722 PPW917678:PPZ917722 PZS917678:PZV917722 QJO917678:QJR917722 QTK917678:QTN917722 RDG917678:RDJ917722 RNC917678:RNF917722 RWY917678:RXB917722 SGU917678:SGX917722 SQQ917678:SQT917722 TAM917678:TAP917722 TKI917678:TKL917722 TUE917678:TUH917722 UEA917678:UED917722 UNW917678:UNZ917722 UXS917678:UXV917722 VHO917678:VHR917722 VRK917678:VRN917722 WBG917678:WBJ917722 WLC917678:WLF917722 WUY917678:WVB917722 C983214:F983258 IM983214:IP983258 SI983214:SL983258 ACE983214:ACH983258 AMA983214:AMD983258 AVW983214:AVZ983258 BFS983214:BFV983258 BPO983214:BPR983258 BZK983214:BZN983258 CJG983214:CJJ983258 CTC983214:CTF983258 DCY983214:DDB983258 DMU983214:DMX983258 DWQ983214:DWT983258 EGM983214:EGP983258 EQI983214:EQL983258 FAE983214:FAH983258 FKA983214:FKD983258 FTW983214:FTZ983258 GDS983214:GDV983258 GNO983214:GNR983258 GXK983214:GXN983258 HHG983214:HHJ983258 HRC983214:HRF983258 IAY983214:IBB983258 IKU983214:IKX983258 IUQ983214:IUT983258 JEM983214:JEP983258 JOI983214:JOL983258 JYE983214:JYH983258 KIA983214:KID983258 KRW983214:KRZ983258 LBS983214:LBV983258 LLO983214:LLR983258 LVK983214:LVN983258 MFG983214:MFJ983258 MPC983214:MPF983258 MYY983214:MZB983258 NIU983214:NIX983258 NSQ983214:NST983258 OCM983214:OCP983258 OMI983214:OML983258 OWE983214:OWH983258 PGA983214:PGD983258 PPW983214:PPZ983258 PZS983214:PZV983258 QJO983214:QJR983258 QTK983214:QTN983258 RDG983214:RDJ983258 RNC983214:RNF983258 RWY983214:RXB983258 SGU983214:SGX983258 SQQ983214:SQT983258 TAM983214:TAP983258 TKI983214:TKL983258 TUE983214:TUH983258 UEA983214:UED983258 UNW983214:UNZ983258 UXS983214:UXV983258 VHO983214:VHR983258 VRK983214:VRN983258 WBG983214:WBJ983258 WLC983214:WLF983258 WUY983214:WVB983258 IQ65735:IV65754 SM65735:SR65754 ACI65735:ACN65754 AME65735:AMJ65754 AWA65735:AWF65754 BFW65735:BGB65754 BPS65735:BPX65754 BZO65735:BZT65754 CJK65735:CJP65754 CTG65735:CTL65754 DDC65735:DDH65754 DMY65735:DND65754 DWU65735:DWZ65754 EGQ65735:EGV65754 EQM65735:EQR65754 FAI65735:FAN65754 FKE65735:FKJ65754 FUA65735:FUF65754 GDW65735:GEB65754 GNS65735:GNX65754 GXO65735:GXT65754 HHK65735:HHP65754 HRG65735:HRL65754 IBC65735:IBH65754 IKY65735:ILD65754 IUU65735:IUZ65754 JEQ65735:JEV65754 JOM65735:JOR65754 JYI65735:JYN65754 KIE65735:KIJ65754 KSA65735:KSF65754 LBW65735:LCB65754 LLS65735:LLX65754 LVO65735:LVT65754 MFK65735:MFP65754 MPG65735:MPL65754 MZC65735:MZH65754 NIY65735:NJD65754 NSU65735:NSZ65754 OCQ65735:OCV65754 OMM65735:OMR65754 OWI65735:OWN65754 PGE65735:PGJ65754 PQA65735:PQF65754 PZW65735:QAB65754 QJS65735:QJX65754 QTO65735:QTT65754 RDK65735:RDP65754 RNG65735:RNL65754 RXC65735:RXH65754 SGY65735:SHD65754 SQU65735:SQZ65754 TAQ65735:TAV65754 TKM65735:TKR65754 TUI65735:TUN65754 UEE65735:UEJ65754 UOA65735:UOF65754 UXW65735:UYB65754 VHS65735:VHX65754 VRO65735:VRT65754 WBK65735:WBP65754 WLG65735:WLL65754 WVC65735:WVH65754 IQ131271:IV131290 SM131271:SR131290 ACI131271:ACN131290 AME131271:AMJ131290 AWA131271:AWF131290 BFW131271:BGB131290 BPS131271:BPX131290 BZO131271:BZT131290 CJK131271:CJP131290 CTG131271:CTL131290 DDC131271:DDH131290 DMY131271:DND131290 DWU131271:DWZ131290 EGQ131271:EGV131290 EQM131271:EQR131290 FAI131271:FAN131290 FKE131271:FKJ131290 FUA131271:FUF131290 GDW131271:GEB131290 GNS131271:GNX131290 GXO131271:GXT131290 HHK131271:HHP131290 HRG131271:HRL131290 IBC131271:IBH131290 IKY131271:ILD131290 IUU131271:IUZ131290 JEQ131271:JEV131290 JOM131271:JOR131290 JYI131271:JYN131290 KIE131271:KIJ131290 KSA131271:KSF131290 LBW131271:LCB131290 LLS131271:LLX131290 LVO131271:LVT131290 MFK131271:MFP131290 MPG131271:MPL131290 MZC131271:MZH131290 NIY131271:NJD131290 NSU131271:NSZ131290 OCQ131271:OCV131290 OMM131271:OMR131290 OWI131271:OWN131290 PGE131271:PGJ131290 PQA131271:PQF131290 PZW131271:QAB131290 QJS131271:QJX131290 QTO131271:QTT131290 RDK131271:RDP131290 RNG131271:RNL131290 RXC131271:RXH131290 SGY131271:SHD131290 SQU131271:SQZ131290 TAQ131271:TAV131290 TKM131271:TKR131290 TUI131271:TUN131290 UEE131271:UEJ131290 UOA131271:UOF131290 UXW131271:UYB131290 VHS131271:VHX131290 VRO131271:VRT131290 WBK131271:WBP131290 WLG131271:WLL131290 WVC131271:WVH131290 IQ196807:IV196826 SM196807:SR196826 ACI196807:ACN196826 AME196807:AMJ196826 AWA196807:AWF196826 BFW196807:BGB196826 BPS196807:BPX196826 BZO196807:BZT196826 CJK196807:CJP196826 CTG196807:CTL196826 DDC196807:DDH196826 DMY196807:DND196826 DWU196807:DWZ196826 EGQ196807:EGV196826 EQM196807:EQR196826 FAI196807:FAN196826 FKE196807:FKJ196826 FUA196807:FUF196826 GDW196807:GEB196826 GNS196807:GNX196826 GXO196807:GXT196826 HHK196807:HHP196826 HRG196807:HRL196826 IBC196807:IBH196826 IKY196807:ILD196826 IUU196807:IUZ196826 JEQ196807:JEV196826 JOM196807:JOR196826 JYI196807:JYN196826 KIE196807:KIJ196826 KSA196807:KSF196826 LBW196807:LCB196826 LLS196807:LLX196826 LVO196807:LVT196826 MFK196807:MFP196826 MPG196807:MPL196826 MZC196807:MZH196826 NIY196807:NJD196826 NSU196807:NSZ196826 OCQ196807:OCV196826 OMM196807:OMR196826 OWI196807:OWN196826 PGE196807:PGJ196826 PQA196807:PQF196826 PZW196807:QAB196826 QJS196807:QJX196826 QTO196807:QTT196826 RDK196807:RDP196826 RNG196807:RNL196826 RXC196807:RXH196826 SGY196807:SHD196826 SQU196807:SQZ196826 TAQ196807:TAV196826 TKM196807:TKR196826 TUI196807:TUN196826 UEE196807:UEJ196826 UOA196807:UOF196826 UXW196807:UYB196826 VHS196807:VHX196826 VRO196807:VRT196826 WBK196807:WBP196826 WLG196807:WLL196826 WVC196807:WVH196826 IQ262343:IV262362 SM262343:SR262362 ACI262343:ACN262362 AME262343:AMJ262362 AWA262343:AWF262362 BFW262343:BGB262362 BPS262343:BPX262362 BZO262343:BZT262362 CJK262343:CJP262362 CTG262343:CTL262362 DDC262343:DDH262362 DMY262343:DND262362 DWU262343:DWZ262362 EGQ262343:EGV262362 EQM262343:EQR262362 FAI262343:FAN262362 FKE262343:FKJ262362 FUA262343:FUF262362 GDW262343:GEB262362 GNS262343:GNX262362 GXO262343:GXT262362 HHK262343:HHP262362 HRG262343:HRL262362 IBC262343:IBH262362 IKY262343:ILD262362 IUU262343:IUZ262362 JEQ262343:JEV262362 JOM262343:JOR262362 JYI262343:JYN262362 KIE262343:KIJ262362 KSA262343:KSF262362 LBW262343:LCB262362 LLS262343:LLX262362 LVO262343:LVT262362 MFK262343:MFP262362 MPG262343:MPL262362 MZC262343:MZH262362 NIY262343:NJD262362 NSU262343:NSZ262362 OCQ262343:OCV262362 OMM262343:OMR262362 OWI262343:OWN262362 PGE262343:PGJ262362 PQA262343:PQF262362 PZW262343:QAB262362 QJS262343:QJX262362 QTO262343:QTT262362 RDK262343:RDP262362 RNG262343:RNL262362 RXC262343:RXH262362 SGY262343:SHD262362 SQU262343:SQZ262362 TAQ262343:TAV262362 TKM262343:TKR262362 TUI262343:TUN262362 UEE262343:UEJ262362 UOA262343:UOF262362 UXW262343:UYB262362 VHS262343:VHX262362 VRO262343:VRT262362 WBK262343:WBP262362 WLG262343:WLL262362 WVC262343:WVH262362 IQ327879:IV327898 SM327879:SR327898 ACI327879:ACN327898 AME327879:AMJ327898 AWA327879:AWF327898 BFW327879:BGB327898 BPS327879:BPX327898 BZO327879:BZT327898 CJK327879:CJP327898 CTG327879:CTL327898 DDC327879:DDH327898 DMY327879:DND327898 DWU327879:DWZ327898 EGQ327879:EGV327898 EQM327879:EQR327898 FAI327879:FAN327898 FKE327879:FKJ327898 FUA327879:FUF327898 GDW327879:GEB327898 GNS327879:GNX327898 GXO327879:GXT327898 HHK327879:HHP327898 HRG327879:HRL327898 IBC327879:IBH327898 IKY327879:ILD327898 IUU327879:IUZ327898 JEQ327879:JEV327898 JOM327879:JOR327898 JYI327879:JYN327898 KIE327879:KIJ327898 KSA327879:KSF327898 LBW327879:LCB327898 LLS327879:LLX327898 LVO327879:LVT327898 MFK327879:MFP327898 MPG327879:MPL327898 MZC327879:MZH327898 NIY327879:NJD327898 NSU327879:NSZ327898 OCQ327879:OCV327898 OMM327879:OMR327898 OWI327879:OWN327898 PGE327879:PGJ327898 PQA327879:PQF327898 PZW327879:QAB327898 QJS327879:QJX327898 QTO327879:QTT327898 RDK327879:RDP327898 RNG327879:RNL327898 RXC327879:RXH327898 SGY327879:SHD327898 SQU327879:SQZ327898 TAQ327879:TAV327898 TKM327879:TKR327898 TUI327879:TUN327898 UEE327879:UEJ327898 UOA327879:UOF327898 UXW327879:UYB327898 VHS327879:VHX327898 VRO327879:VRT327898 WBK327879:WBP327898 WLG327879:WLL327898 WVC327879:WVH327898 IQ393415:IV393434 SM393415:SR393434 ACI393415:ACN393434 AME393415:AMJ393434 AWA393415:AWF393434 BFW393415:BGB393434 BPS393415:BPX393434 BZO393415:BZT393434 CJK393415:CJP393434 CTG393415:CTL393434 DDC393415:DDH393434 DMY393415:DND393434 DWU393415:DWZ393434 EGQ393415:EGV393434 EQM393415:EQR393434 FAI393415:FAN393434 FKE393415:FKJ393434 FUA393415:FUF393434 GDW393415:GEB393434 GNS393415:GNX393434 GXO393415:GXT393434 HHK393415:HHP393434 HRG393415:HRL393434 IBC393415:IBH393434 IKY393415:ILD393434 IUU393415:IUZ393434 JEQ393415:JEV393434 JOM393415:JOR393434 JYI393415:JYN393434 KIE393415:KIJ393434 KSA393415:KSF393434 LBW393415:LCB393434 LLS393415:LLX393434 LVO393415:LVT393434 MFK393415:MFP393434 MPG393415:MPL393434 MZC393415:MZH393434 NIY393415:NJD393434 NSU393415:NSZ393434 OCQ393415:OCV393434 OMM393415:OMR393434 OWI393415:OWN393434 PGE393415:PGJ393434 PQA393415:PQF393434 PZW393415:QAB393434 QJS393415:QJX393434 QTO393415:QTT393434 RDK393415:RDP393434 RNG393415:RNL393434 RXC393415:RXH393434 SGY393415:SHD393434 SQU393415:SQZ393434 TAQ393415:TAV393434 TKM393415:TKR393434 TUI393415:TUN393434 UEE393415:UEJ393434 UOA393415:UOF393434 UXW393415:UYB393434 VHS393415:VHX393434 VRO393415:VRT393434 WBK393415:WBP393434 WLG393415:WLL393434 WVC393415:WVH393434 IQ458951:IV458970 SM458951:SR458970 ACI458951:ACN458970 AME458951:AMJ458970 AWA458951:AWF458970 BFW458951:BGB458970 BPS458951:BPX458970 BZO458951:BZT458970 CJK458951:CJP458970 CTG458951:CTL458970 DDC458951:DDH458970 DMY458951:DND458970 DWU458951:DWZ458970 EGQ458951:EGV458970 EQM458951:EQR458970 FAI458951:FAN458970 FKE458951:FKJ458970 FUA458951:FUF458970 GDW458951:GEB458970 GNS458951:GNX458970 GXO458951:GXT458970 HHK458951:HHP458970 HRG458951:HRL458970 IBC458951:IBH458970 IKY458951:ILD458970 IUU458951:IUZ458970 JEQ458951:JEV458970 JOM458951:JOR458970 JYI458951:JYN458970 KIE458951:KIJ458970 KSA458951:KSF458970 LBW458951:LCB458970 LLS458951:LLX458970 LVO458951:LVT458970 MFK458951:MFP458970 MPG458951:MPL458970 MZC458951:MZH458970 NIY458951:NJD458970 NSU458951:NSZ458970 OCQ458951:OCV458970 OMM458951:OMR458970 OWI458951:OWN458970 PGE458951:PGJ458970 PQA458951:PQF458970 PZW458951:QAB458970 QJS458951:QJX458970 QTO458951:QTT458970 RDK458951:RDP458970 RNG458951:RNL458970 RXC458951:RXH458970 SGY458951:SHD458970 SQU458951:SQZ458970 TAQ458951:TAV458970 TKM458951:TKR458970 TUI458951:TUN458970 UEE458951:UEJ458970 UOA458951:UOF458970 UXW458951:UYB458970 VHS458951:VHX458970 VRO458951:VRT458970 WBK458951:WBP458970 WLG458951:WLL458970 WVC458951:WVH458970 IQ524487:IV524506 SM524487:SR524506 ACI524487:ACN524506 AME524487:AMJ524506 AWA524487:AWF524506 BFW524487:BGB524506 BPS524487:BPX524506 BZO524487:BZT524506 CJK524487:CJP524506 CTG524487:CTL524506 DDC524487:DDH524506 DMY524487:DND524506 DWU524487:DWZ524506 EGQ524487:EGV524506 EQM524487:EQR524506 FAI524487:FAN524506 FKE524487:FKJ524506 FUA524487:FUF524506 GDW524487:GEB524506 GNS524487:GNX524506 GXO524487:GXT524506 HHK524487:HHP524506 HRG524487:HRL524506 IBC524487:IBH524506 IKY524487:ILD524506 IUU524487:IUZ524506 JEQ524487:JEV524506 JOM524487:JOR524506 JYI524487:JYN524506 KIE524487:KIJ524506 KSA524487:KSF524506 LBW524487:LCB524506 LLS524487:LLX524506 LVO524487:LVT524506 MFK524487:MFP524506 MPG524487:MPL524506 MZC524487:MZH524506 NIY524487:NJD524506 NSU524487:NSZ524506 OCQ524487:OCV524506 OMM524487:OMR524506 OWI524487:OWN524506 PGE524487:PGJ524506 PQA524487:PQF524506 PZW524487:QAB524506 QJS524487:QJX524506 QTO524487:QTT524506 RDK524487:RDP524506 RNG524487:RNL524506 RXC524487:RXH524506 SGY524487:SHD524506 SQU524487:SQZ524506 TAQ524487:TAV524506 TKM524487:TKR524506 TUI524487:TUN524506 UEE524487:UEJ524506 UOA524487:UOF524506 UXW524487:UYB524506 VHS524487:VHX524506 VRO524487:VRT524506 WBK524487:WBP524506 WLG524487:WLL524506 WVC524487:WVH524506 IQ590023:IV590042 SM590023:SR590042 ACI590023:ACN590042 AME590023:AMJ590042 AWA590023:AWF590042 BFW590023:BGB590042 BPS590023:BPX590042 BZO590023:BZT590042 CJK590023:CJP590042 CTG590023:CTL590042 DDC590023:DDH590042 DMY590023:DND590042 DWU590023:DWZ590042 EGQ590023:EGV590042 EQM590023:EQR590042 FAI590023:FAN590042 FKE590023:FKJ590042 FUA590023:FUF590042 GDW590023:GEB590042 GNS590023:GNX590042 GXO590023:GXT590042 HHK590023:HHP590042 HRG590023:HRL590042 IBC590023:IBH590042 IKY590023:ILD590042 IUU590023:IUZ590042 JEQ590023:JEV590042 JOM590023:JOR590042 JYI590023:JYN590042 KIE590023:KIJ590042 KSA590023:KSF590042 LBW590023:LCB590042 LLS590023:LLX590042 LVO590023:LVT590042 MFK590023:MFP590042 MPG590023:MPL590042 MZC590023:MZH590042 NIY590023:NJD590042 NSU590023:NSZ590042 OCQ590023:OCV590042 OMM590023:OMR590042 OWI590023:OWN590042 PGE590023:PGJ590042 PQA590023:PQF590042 PZW590023:QAB590042 QJS590023:QJX590042 QTO590023:QTT590042 RDK590023:RDP590042 RNG590023:RNL590042 RXC590023:RXH590042 SGY590023:SHD590042 SQU590023:SQZ590042 TAQ590023:TAV590042 TKM590023:TKR590042 TUI590023:TUN590042 UEE590023:UEJ590042 UOA590023:UOF590042 UXW590023:UYB590042 VHS590023:VHX590042 VRO590023:VRT590042 WBK590023:WBP590042 WLG590023:WLL590042 WVC590023:WVH590042 IQ655559:IV655578 SM655559:SR655578 ACI655559:ACN655578 AME655559:AMJ655578 AWA655559:AWF655578 BFW655559:BGB655578 BPS655559:BPX655578 BZO655559:BZT655578 CJK655559:CJP655578 CTG655559:CTL655578 DDC655559:DDH655578 DMY655559:DND655578 DWU655559:DWZ655578 EGQ655559:EGV655578 EQM655559:EQR655578 FAI655559:FAN655578 FKE655559:FKJ655578 FUA655559:FUF655578 GDW655559:GEB655578 GNS655559:GNX655578 GXO655559:GXT655578 HHK655559:HHP655578 HRG655559:HRL655578 IBC655559:IBH655578 IKY655559:ILD655578 IUU655559:IUZ655578 JEQ655559:JEV655578 JOM655559:JOR655578 JYI655559:JYN655578 KIE655559:KIJ655578 KSA655559:KSF655578 LBW655559:LCB655578 LLS655559:LLX655578 LVO655559:LVT655578 MFK655559:MFP655578 MPG655559:MPL655578 MZC655559:MZH655578 NIY655559:NJD655578 NSU655559:NSZ655578 OCQ655559:OCV655578 OMM655559:OMR655578 OWI655559:OWN655578 PGE655559:PGJ655578 PQA655559:PQF655578 PZW655559:QAB655578 QJS655559:QJX655578 QTO655559:QTT655578 RDK655559:RDP655578 RNG655559:RNL655578 RXC655559:RXH655578 SGY655559:SHD655578 SQU655559:SQZ655578 TAQ655559:TAV655578 TKM655559:TKR655578 TUI655559:TUN655578 UEE655559:UEJ655578 UOA655559:UOF655578 UXW655559:UYB655578 VHS655559:VHX655578 VRO655559:VRT655578 WBK655559:WBP655578 WLG655559:WLL655578 WVC655559:WVH655578 IQ721095:IV721114 SM721095:SR721114 ACI721095:ACN721114 AME721095:AMJ721114 AWA721095:AWF721114 BFW721095:BGB721114 BPS721095:BPX721114 BZO721095:BZT721114 CJK721095:CJP721114 CTG721095:CTL721114 DDC721095:DDH721114 DMY721095:DND721114 DWU721095:DWZ721114 EGQ721095:EGV721114 EQM721095:EQR721114 FAI721095:FAN721114 FKE721095:FKJ721114 FUA721095:FUF721114 GDW721095:GEB721114 GNS721095:GNX721114 GXO721095:GXT721114 HHK721095:HHP721114 HRG721095:HRL721114 IBC721095:IBH721114 IKY721095:ILD721114 IUU721095:IUZ721114 JEQ721095:JEV721114 JOM721095:JOR721114 JYI721095:JYN721114 KIE721095:KIJ721114 KSA721095:KSF721114 LBW721095:LCB721114 LLS721095:LLX721114 LVO721095:LVT721114 MFK721095:MFP721114 MPG721095:MPL721114 MZC721095:MZH721114 NIY721095:NJD721114 NSU721095:NSZ721114 OCQ721095:OCV721114 OMM721095:OMR721114 OWI721095:OWN721114 PGE721095:PGJ721114 PQA721095:PQF721114 PZW721095:QAB721114 QJS721095:QJX721114 QTO721095:QTT721114 RDK721095:RDP721114 RNG721095:RNL721114 RXC721095:RXH721114 SGY721095:SHD721114 SQU721095:SQZ721114 TAQ721095:TAV721114 TKM721095:TKR721114 TUI721095:TUN721114 UEE721095:UEJ721114 UOA721095:UOF721114 UXW721095:UYB721114 VHS721095:VHX721114 VRO721095:VRT721114 WBK721095:WBP721114 WLG721095:WLL721114 WVC721095:WVH721114 IQ786631:IV786650 SM786631:SR786650 ACI786631:ACN786650 AME786631:AMJ786650 AWA786631:AWF786650 BFW786631:BGB786650 BPS786631:BPX786650 BZO786631:BZT786650 CJK786631:CJP786650 CTG786631:CTL786650 DDC786631:DDH786650 DMY786631:DND786650 DWU786631:DWZ786650 EGQ786631:EGV786650 EQM786631:EQR786650 FAI786631:FAN786650 FKE786631:FKJ786650 FUA786631:FUF786650 GDW786631:GEB786650 GNS786631:GNX786650 GXO786631:GXT786650 HHK786631:HHP786650 HRG786631:HRL786650 IBC786631:IBH786650 IKY786631:ILD786650 IUU786631:IUZ786650 JEQ786631:JEV786650 JOM786631:JOR786650 JYI786631:JYN786650 KIE786631:KIJ786650 KSA786631:KSF786650 LBW786631:LCB786650 LLS786631:LLX786650 LVO786631:LVT786650 MFK786631:MFP786650 MPG786631:MPL786650 MZC786631:MZH786650 NIY786631:NJD786650 NSU786631:NSZ786650 OCQ786631:OCV786650 OMM786631:OMR786650 OWI786631:OWN786650 PGE786631:PGJ786650 PQA786631:PQF786650 PZW786631:QAB786650 QJS786631:QJX786650 QTO786631:QTT786650 RDK786631:RDP786650 RNG786631:RNL786650 RXC786631:RXH786650 SGY786631:SHD786650 SQU786631:SQZ786650 TAQ786631:TAV786650 TKM786631:TKR786650 TUI786631:TUN786650 UEE786631:UEJ786650 UOA786631:UOF786650 UXW786631:UYB786650 VHS786631:VHX786650 VRO786631:VRT786650 WBK786631:WBP786650 WLG786631:WLL786650 WVC786631:WVH786650 IQ852167:IV852186 SM852167:SR852186 ACI852167:ACN852186 AME852167:AMJ852186 AWA852167:AWF852186 BFW852167:BGB852186 BPS852167:BPX852186 BZO852167:BZT852186 CJK852167:CJP852186 CTG852167:CTL852186 DDC852167:DDH852186 DMY852167:DND852186 DWU852167:DWZ852186 EGQ852167:EGV852186 EQM852167:EQR852186 FAI852167:FAN852186 FKE852167:FKJ852186 FUA852167:FUF852186 GDW852167:GEB852186 GNS852167:GNX852186 GXO852167:GXT852186 HHK852167:HHP852186 HRG852167:HRL852186 IBC852167:IBH852186 IKY852167:ILD852186 IUU852167:IUZ852186 JEQ852167:JEV852186 JOM852167:JOR852186 JYI852167:JYN852186 KIE852167:KIJ852186 KSA852167:KSF852186 LBW852167:LCB852186 LLS852167:LLX852186 LVO852167:LVT852186 MFK852167:MFP852186 MPG852167:MPL852186 MZC852167:MZH852186 NIY852167:NJD852186 NSU852167:NSZ852186 OCQ852167:OCV852186 OMM852167:OMR852186 OWI852167:OWN852186 PGE852167:PGJ852186 PQA852167:PQF852186 PZW852167:QAB852186 QJS852167:QJX852186 QTO852167:QTT852186 RDK852167:RDP852186 RNG852167:RNL852186 RXC852167:RXH852186 SGY852167:SHD852186 SQU852167:SQZ852186 TAQ852167:TAV852186 TKM852167:TKR852186 TUI852167:TUN852186 UEE852167:UEJ852186 UOA852167:UOF852186 UXW852167:UYB852186 VHS852167:VHX852186 VRO852167:VRT852186 WBK852167:WBP852186 WLG852167:WLL852186 WVC852167:WVH852186 IQ917703:IV917722 SM917703:SR917722 ACI917703:ACN917722 AME917703:AMJ917722 AWA917703:AWF917722 BFW917703:BGB917722 BPS917703:BPX917722 BZO917703:BZT917722 CJK917703:CJP917722 CTG917703:CTL917722 DDC917703:DDH917722 DMY917703:DND917722 DWU917703:DWZ917722 EGQ917703:EGV917722 EQM917703:EQR917722 FAI917703:FAN917722 FKE917703:FKJ917722 FUA917703:FUF917722 GDW917703:GEB917722 GNS917703:GNX917722 GXO917703:GXT917722 HHK917703:HHP917722 HRG917703:HRL917722 IBC917703:IBH917722 IKY917703:ILD917722 IUU917703:IUZ917722 JEQ917703:JEV917722 JOM917703:JOR917722 JYI917703:JYN917722 KIE917703:KIJ917722 KSA917703:KSF917722 LBW917703:LCB917722 LLS917703:LLX917722 LVO917703:LVT917722 MFK917703:MFP917722 MPG917703:MPL917722 MZC917703:MZH917722 NIY917703:NJD917722 NSU917703:NSZ917722 OCQ917703:OCV917722 OMM917703:OMR917722 OWI917703:OWN917722 PGE917703:PGJ917722 PQA917703:PQF917722 PZW917703:QAB917722 QJS917703:QJX917722 QTO917703:QTT917722 RDK917703:RDP917722 RNG917703:RNL917722 RXC917703:RXH917722 SGY917703:SHD917722 SQU917703:SQZ917722 TAQ917703:TAV917722 TKM917703:TKR917722 TUI917703:TUN917722 UEE917703:UEJ917722 UOA917703:UOF917722 UXW917703:UYB917722 VHS917703:VHX917722 VRO917703:VRT917722 WBK917703:WBP917722 WLG917703:WLL917722 WVC917703:WVH917722 IQ983239:IV983258 SM983239:SR983258 ACI983239:ACN983258 AME983239:AMJ983258 AWA983239:AWF983258 BFW983239:BGB983258 BPS983239:BPX983258 BZO983239:BZT983258 CJK983239:CJP983258 CTG983239:CTL983258 DDC983239:DDH983258 DMY983239:DND983258 DWU983239:DWZ983258 EGQ983239:EGV983258 EQM983239:EQR983258 FAI983239:FAN983258 FKE983239:FKJ983258 FUA983239:FUF983258 GDW983239:GEB983258 GNS983239:GNX983258 GXO983239:GXT983258 HHK983239:HHP983258 HRG983239:HRL983258 IBC983239:IBH983258 IKY983239:ILD983258 IUU983239:IUZ983258 JEQ983239:JEV983258 JOM983239:JOR983258 JYI983239:JYN983258 KIE983239:KIJ983258 KSA983239:KSF983258 LBW983239:LCB983258 LLS983239:LLX983258 LVO983239:LVT983258 MFK983239:MFP983258 MPG983239:MPL983258 MZC983239:MZH983258 NIY983239:NJD983258 NSU983239:NSZ983258 OCQ983239:OCV983258 OMM983239:OMR983258 OWI983239:OWN983258 PGE983239:PGJ983258 PQA983239:PQF983258 PZW983239:QAB983258 QJS983239:QJX983258 QTO983239:QTT983258 RDK983239:RDP983258 RNG983239:RNL983258 RXC983239:RXH983258 SGY983239:SHD983258 SQU983239:SQZ983258 TAQ983239:TAV983258 TKM983239:TKR983258 TUI983239:TUN983258 UEE983239:UEJ983258 UOA983239:UOF983258 UXW983239:UYB983258 VHS983239:VHX983258 VRO983239:VRT983258 WBK983239:WBP983258 WLG983239:WLL983258 WVC983239:WVH983258 G176:G218 IQ176:IQ218 SM176:SM218 ACI176:ACI218 AME176:AME218 AWA176:AWA218 BFW176:BFW218 BPS176:BPS218 BZO176:BZO218 CJK176:CJK218 CTG176:CTG218 DDC176:DDC218 DMY176:DMY218 DWU176:DWU218 EGQ176:EGQ218 EQM176:EQM218 FAI176:FAI218 FKE176:FKE218 FUA176:FUA218 GDW176:GDW218 GNS176:GNS218 GXO176:GXO218 HHK176:HHK218 HRG176:HRG218 IBC176:IBC218 IKY176:IKY218 IUU176:IUU218 JEQ176:JEQ218 JOM176:JOM218 JYI176:JYI218 KIE176:KIE218 KSA176:KSA218 LBW176:LBW218 LLS176:LLS218 LVO176:LVO218 MFK176:MFK218 MPG176:MPG218 MZC176:MZC218 NIY176:NIY218 NSU176:NSU218 OCQ176:OCQ218 OMM176:OMM218 OWI176:OWI218 PGE176:PGE218 PQA176:PQA218 PZW176:PZW218 QJS176:QJS218 QTO176:QTO218 RDK176:RDK218 RNG176:RNG218 RXC176:RXC218 SGY176:SGY218 SQU176:SQU218 TAQ176:TAQ218 TKM176:TKM218 TUI176:TUI218 UEE176:UEE218 UOA176:UOA218 UXW176:UXW218 VHS176:VHS218 VRO176:VRO218 WBK176:WBK218 WLG176:WLG218 WVC176:WVC218 G65690:G65734 IQ65690:IQ65734 SM65690:SM65734 ACI65690:ACI65734 AME65690:AME65734 AWA65690:AWA65734 BFW65690:BFW65734 BPS65690:BPS65734 BZO65690:BZO65734 CJK65690:CJK65734 CTG65690:CTG65734 DDC65690:DDC65734 DMY65690:DMY65734 DWU65690:DWU65734 EGQ65690:EGQ65734 EQM65690:EQM65734 FAI65690:FAI65734 FKE65690:FKE65734 FUA65690:FUA65734 GDW65690:GDW65734 GNS65690:GNS65734 GXO65690:GXO65734 HHK65690:HHK65734 HRG65690:HRG65734 IBC65690:IBC65734 IKY65690:IKY65734 IUU65690:IUU65734 JEQ65690:JEQ65734 JOM65690:JOM65734 JYI65690:JYI65734 KIE65690:KIE65734 KSA65690:KSA65734 LBW65690:LBW65734 LLS65690:LLS65734 LVO65690:LVO65734 MFK65690:MFK65734 MPG65690:MPG65734 MZC65690:MZC65734 NIY65690:NIY65734 NSU65690:NSU65734 OCQ65690:OCQ65734 OMM65690:OMM65734 OWI65690:OWI65734 PGE65690:PGE65734 PQA65690:PQA65734 PZW65690:PZW65734 QJS65690:QJS65734 QTO65690:QTO65734 RDK65690:RDK65734 RNG65690:RNG65734 RXC65690:RXC65734 SGY65690:SGY65734 SQU65690:SQU65734 TAQ65690:TAQ65734 TKM65690:TKM65734 TUI65690:TUI65734 UEE65690:UEE65734 UOA65690:UOA65734 UXW65690:UXW65734 VHS65690:VHS65734 VRO65690:VRO65734 WBK65690:WBK65734 WLG65690:WLG65734 WVC65690:WVC65734 G131226:G131270 IQ131226:IQ131270 SM131226:SM131270 ACI131226:ACI131270 AME131226:AME131270 AWA131226:AWA131270 BFW131226:BFW131270 BPS131226:BPS131270 BZO131226:BZO131270 CJK131226:CJK131270 CTG131226:CTG131270 DDC131226:DDC131270 DMY131226:DMY131270 DWU131226:DWU131270 EGQ131226:EGQ131270 EQM131226:EQM131270 FAI131226:FAI131270 FKE131226:FKE131270 FUA131226:FUA131270 GDW131226:GDW131270 GNS131226:GNS131270 GXO131226:GXO131270 HHK131226:HHK131270 HRG131226:HRG131270 IBC131226:IBC131270 IKY131226:IKY131270 IUU131226:IUU131270 JEQ131226:JEQ131270 JOM131226:JOM131270 JYI131226:JYI131270 KIE131226:KIE131270 KSA131226:KSA131270 LBW131226:LBW131270 LLS131226:LLS131270 LVO131226:LVO131270 MFK131226:MFK131270 MPG131226:MPG131270 MZC131226:MZC131270 NIY131226:NIY131270 NSU131226:NSU131270 OCQ131226:OCQ131270 OMM131226:OMM131270 OWI131226:OWI131270 PGE131226:PGE131270 PQA131226:PQA131270 PZW131226:PZW131270 QJS131226:QJS131270 QTO131226:QTO131270 RDK131226:RDK131270 RNG131226:RNG131270 RXC131226:RXC131270 SGY131226:SGY131270 SQU131226:SQU131270 TAQ131226:TAQ131270 TKM131226:TKM131270 TUI131226:TUI131270 UEE131226:UEE131270 UOA131226:UOA131270 UXW131226:UXW131270 VHS131226:VHS131270 VRO131226:VRO131270 WBK131226:WBK131270 WLG131226:WLG131270 WVC131226:WVC131270 G196762:G196806 IQ196762:IQ196806 SM196762:SM196806 ACI196762:ACI196806 AME196762:AME196806 AWA196762:AWA196806 BFW196762:BFW196806 BPS196762:BPS196806 BZO196762:BZO196806 CJK196762:CJK196806 CTG196762:CTG196806 DDC196762:DDC196806 DMY196762:DMY196806 DWU196762:DWU196806 EGQ196762:EGQ196806 EQM196762:EQM196806 FAI196762:FAI196806 FKE196762:FKE196806 FUA196762:FUA196806 GDW196762:GDW196806 GNS196762:GNS196806 GXO196762:GXO196806 HHK196762:HHK196806 HRG196762:HRG196806 IBC196762:IBC196806 IKY196762:IKY196806 IUU196762:IUU196806 JEQ196762:JEQ196806 JOM196762:JOM196806 JYI196762:JYI196806 KIE196762:KIE196806 KSA196762:KSA196806 LBW196762:LBW196806 LLS196762:LLS196806 LVO196762:LVO196806 MFK196762:MFK196806 MPG196762:MPG196806 MZC196762:MZC196806 NIY196762:NIY196806 NSU196762:NSU196806 OCQ196762:OCQ196806 OMM196762:OMM196806 OWI196762:OWI196806 PGE196762:PGE196806 PQA196762:PQA196806 PZW196762:PZW196806 QJS196762:QJS196806 QTO196762:QTO196806 RDK196762:RDK196806 RNG196762:RNG196806 RXC196762:RXC196806 SGY196762:SGY196806 SQU196762:SQU196806 TAQ196762:TAQ196806 TKM196762:TKM196806 TUI196762:TUI196806 UEE196762:UEE196806 UOA196762:UOA196806 UXW196762:UXW196806 VHS196762:VHS196806 VRO196762:VRO196806 WBK196762:WBK196806 WLG196762:WLG196806 WVC196762:WVC196806 G262298:G262342 IQ262298:IQ262342 SM262298:SM262342 ACI262298:ACI262342 AME262298:AME262342 AWA262298:AWA262342 BFW262298:BFW262342 BPS262298:BPS262342 BZO262298:BZO262342 CJK262298:CJK262342 CTG262298:CTG262342 DDC262298:DDC262342 DMY262298:DMY262342 DWU262298:DWU262342 EGQ262298:EGQ262342 EQM262298:EQM262342 FAI262298:FAI262342 FKE262298:FKE262342 FUA262298:FUA262342 GDW262298:GDW262342 GNS262298:GNS262342 GXO262298:GXO262342 HHK262298:HHK262342 HRG262298:HRG262342 IBC262298:IBC262342 IKY262298:IKY262342 IUU262298:IUU262342 JEQ262298:JEQ262342 JOM262298:JOM262342 JYI262298:JYI262342 KIE262298:KIE262342 KSA262298:KSA262342 LBW262298:LBW262342 LLS262298:LLS262342 LVO262298:LVO262342 MFK262298:MFK262342 MPG262298:MPG262342 MZC262298:MZC262342 NIY262298:NIY262342 NSU262298:NSU262342 OCQ262298:OCQ262342 OMM262298:OMM262342 OWI262298:OWI262342 PGE262298:PGE262342 PQA262298:PQA262342 PZW262298:PZW262342 QJS262298:QJS262342 QTO262298:QTO262342 RDK262298:RDK262342 RNG262298:RNG262342 RXC262298:RXC262342 SGY262298:SGY262342 SQU262298:SQU262342 TAQ262298:TAQ262342 TKM262298:TKM262342 TUI262298:TUI262342 UEE262298:UEE262342 UOA262298:UOA262342 UXW262298:UXW262342 VHS262298:VHS262342 VRO262298:VRO262342 WBK262298:WBK262342 WLG262298:WLG262342 WVC262298:WVC262342 G327834:G327878 IQ327834:IQ327878 SM327834:SM327878 ACI327834:ACI327878 AME327834:AME327878 AWA327834:AWA327878 BFW327834:BFW327878 BPS327834:BPS327878 BZO327834:BZO327878 CJK327834:CJK327878 CTG327834:CTG327878 DDC327834:DDC327878 DMY327834:DMY327878 DWU327834:DWU327878 EGQ327834:EGQ327878 EQM327834:EQM327878 FAI327834:FAI327878 FKE327834:FKE327878 FUA327834:FUA327878 GDW327834:GDW327878 GNS327834:GNS327878 GXO327834:GXO327878 HHK327834:HHK327878 HRG327834:HRG327878 IBC327834:IBC327878 IKY327834:IKY327878 IUU327834:IUU327878 JEQ327834:JEQ327878 JOM327834:JOM327878 JYI327834:JYI327878 KIE327834:KIE327878 KSA327834:KSA327878 LBW327834:LBW327878 LLS327834:LLS327878 LVO327834:LVO327878 MFK327834:MFK327878 MPG327834:MPG327878 MZC327834:MZC327878 NIY327834:NIY327878 NSU327834:NSU327878 OCQ327834:OCQ327878 OMM327834:OMM327878 OWI327834:OWI327878 PGE327834:PGE327878 PQA327834:PQA327878 PZW327834:PZW327878 QJS327834:QJS327878 QTO327834:QTO327878 RDK327834:RDK327878 RNG327834:RNG327878 RXC327834:RXC327878 SGY327834:SGY327878 SQU327834:SQU327878 TAQ327834:TAQ327878 TKM327834:TKM327878 TUI327834:TUI327878 UEE327834:UEE327878 UOA327834:UOA327878 UXW327834:UXW327878 VHS327834:VHS327878 VRO327834:VRO327878 WBK327834:WBK327878 WLG327834:WLG327878 WVC327834:WVC327878 G393370:G393414 IQ393370:IQ393414 SM393370:SM393414 ACI393370:ACI393414 AME393370:AME393414 AWA393370:AWA393414 BFW393370:BFW393414 BPS393370:BPS393414 BZO393370:BZO393414 CJK393370:CJK393414 CTG393370:CTG393414 DDC393370:DDC393414 DMY393370:DMY393414 DWU393370:DWU393414 EGQ393370:EGQ393414 EQM393370:EQM393414 FAI393370:FAI393414 FKE393370:FKE393414 FUA393370:FUA393414 GDW393370:GDW393414 GNS393370:GNS393414 GXO393370:GXO393414 HHK393370:HHK393414 HRG393370:HRG393414 IBC393370:IBC393414 IKY393370:IKY393414 IUU393370:IUU393414 JEQ393370:JEQ393414 JOM393370:JOM393414 JYI393370:JYI393414 KIE393370:KIE393414 KSA393370:KSA393414 LBW393370:LBW393414 LLS393370:LLS393414 LVO393370:LVO393414 MFK393370:MFK393414 MPG393370:MPG393414 MZC393370:MZC393414 NIY393370:NIY393414 NSU393370:NSU393414 OCQ393370:OCQ393414 OMM393370:OMM393414 OWI393370:OWI393414 PGE393370:PGE393414 PQA393370:PQA393414 PZW393370:PZW393414 QJS393370:QJS393414 QTO393370:QTO393414 RDK393370:RDK393414 RNG393370:RNG393414 RXC393370:RXC393414 SGY393370:SGY393414 SQU393370:SQU393414 TAQ393370:TAQ393414 TKM393370:TKM393414 TUI393370:TUI393414 UEE393370:UEE393414 UOA393370:UOA393414 UXW393370:UXW393414 VHS393370:VHS393414 VRO393370:VRO393414 WBK393370:WBK393414 WLG393370:WLG393414 WVC393370:WVC393414 G458906:G458950 IQ458906:IQ458950 SM458906:SM458950 ACI458906:ACI458950 AME458906:AME458950 AWA458906:AWA458950 BFW458906:BFW458950 BPS458906:BPS458950 BZO458906:BZO458950 CJK458906:CJK458950 CTG458906:CTG458950 DDC458906:DDC458950 DMY458906:DMY458950 DWU458906:DWU458950 EGQ458906:EGQ458950 EQM458906:EQM458950 FAI458906:FAI458950 FKE458906:FKE458950 FUA458906:FUA458950 GDW458906:GDW458950 GNS458906:GNS458950 GXO458906:GXO458950 HHK458906:HHK458950 HRG458906:HRG458950 IBC458906:IBC458950 IKY458906:IKY458950 IUU458906:IUU458950 JEQ458906:JEQ458950 JOM458906:JOM458950 JYI458906:JYI458950 KIE458906:KIE458950 KSA458906:KSA458950 LBW458906:LBW458950 LLS458906:LLS458950 LVO458906:LVO458950 MFK458906:MFK458950 MPG458906:MPG458950 MZC458906:MZC458950 NIY458906:NIY458950 NSU458906:NSU458950 OCQ458906:OCQ458950 OMM458906:OMM458950 OWI458906:OWI458950 PGE458906:PGE458950 PQA458906:PQA458950 PZW458906:PZW458950 QJS458906:QJS458950 QTO458906:QTO458950 RDK458906:RDK458950 RNG458906:RNG458950 RXC458906:RXC458950 SGY458906:SGY458950 SQU458906:SQU458950 TAQ458906:TAQ458950 TKM458906:TKM458950 TUI458906:TUI458950 UEE458906:UEE458950 UOA458906:UOA458950 UXW458906:UXW458950 VHS458906:VHS458950 VRO458906:VRO458950 WBK458906:WBK458950 WLG458906:WLG458950 WVC458906:WVC458950 G524442:G524486 IQ524442:IQ524486 SM524442:SM524486 ACI524442:ACI524486 AME524442:AME524486 AWA524442:AWA524486 BFW524442:BFW524486 BPS524442:BPS524486 BZO524442:BZO524486 CJK524442:CJK524486 CTG524442:CTG524486 DDC524442:DDC524486 DMY524442:DMY524486 DWU524442:DWU524486 EGQ524442:EGQ524486 EQM524442:EQM524486 FAI524442:FAI524486 FKE524442:FKE524486 FUA524442:FUA524486 GDW524442:GDW524486 GNS524442:GNS524486 GXO524442:GXO524486 HHK524442:HHK524486 HRG524442:HRG524486 IBC524442:IBC524486 IKY524442:IKY524486 IUU524442:IUU524486 JEQ524442:JEQ524486 JOM524442:JOM524486 JYI524442:JYI524486 KIE524442:KIE524486 KSA524442:KSA524486 LBW524442:LBW524486 LLS524442:LLS524486 LVO524442:LVO524486 MFK524442:MFK524486 MPG524442:MPG524486 MZC524442:MZC524486 NIY524442:NIY524486 NSU524442:NSU524486 OCQ524442:OCQ524486 OMM524442:OMM524486 OWI524442:OWI524486 PGE524442:PGE524486 PQA524442:PQA524486 PZW524442:PZW524486 QJS524442:QJS524486 QTO524442:QTO524486 RDK524442:RDK524486 RNG524442:RNG524486 RXC524442:RXC524486 SGY524442:SGY524486 SQU524442:SQU524486 TAQ524442:TAQ524486 TKM524442:TKM524486 TUI524442:TUI524486 UEE524442:UEE524486 UOA524442:UOA524486 UXW524442:UXW524486 VHS524442:VHS524486 VRO524442:VRO524486 WBK524442:WBK524486 WLG524442:WLG524486 WVC524442:WVC524486 G589978:G590022 IQ589978:IQ590022 SM589978:SM590022 ACI589978:ACI590022 AME589978:AME590022 AWA589978:AWA590022 BFW589978:BFW590022 BPS589978:BPS590022 BZO589978:BZO590022 CJK589978:CJK590022 CTG589978:CTG590022 DDC589978:DDC590022 DMY589978:DMY590022 DWU589978:DWU590022 EGQ589978:EGQ590022 EQM589978:EQM590022 FAI589978:FAI590022 FKE589978:FKE590022 FUA589978:FUA590022 GDW589978:GDW590022 GNS589978:GNS590022 GXO589978:GXO590022 HHK589978:HHK590022 HRG589978:HRG590022 IBC589978:IBC590022 IKY589978:IKY590022 IUU589978:IUU590022 JEQ589978:JEQ590022 JOM589978:JOM590022 JYI589978:JYI590022 KIE589978:KIE590022 KSA589978:KSA590022 LBW589978:LBW590022 LLS589978:LLS590022 LVO589978:LVO590022 MFK589978:MFK590022 MPG589978:MPG590022 MZC589978:MZC590022 NIY589978:NIY590022 NSU589978:NSU590022 OCQ589978:OCQ590022 OMM589978:OMM590022 OWI589978:OWI590022 PGE589978:PGE590022 PQA589978:PQA590022 PZW589978:PZW590022 QJS589978:QJS590022 QTO589978:QTO590022 RDK589978:RDK590022 RNG589978:RNG590022 RXC589978:RXC590022 SGY589978:SGY590022 SQU589978:SQU590022 TAQ589978:TAQ590022 TKM589978:TKM590022 TUI589978:TUI590022 UEE589978:UEE590022 UOA589978:UOA590022 UXW589978:UXW590022 VHS589978:VHS590022 VRO589978:VRO590022 WBK589978:WBK590022 WLG589978:WLG590022 WVC589978:WVC590022 G655514:G655558 IQ655514:IQ655558 SM655514:SM655558 ACI655514:ACI655558 AME655514:AME655558 AWA655514:AWA655558 BFW655514:BFW655558 BPS655514:BPS655558 BZO655514:BZO655558 CJK655514:CJK655558 CTG655514:CTG655558 DDC655514:DDC655558 DMY655514:DMY655558 DWU655514:DWU655558 EGQ655514:EGQ655558 EQM655514:EQM655558 FAI655514:FAI655558 FKE655514:FKE655558 FUA655514:FUA655558 GDW655514:GDW655558 GNS655514:GNS655558 GXO655514:GXO655558 HHK655514:HHK655558 HRG655514:HRG655558 IBC655514:IBC655558 IKY655514:IKY655558 IUU655514:IUU655558 JEQ655514:JEQ655558 JOM655514:JOM655558 JYI655514:JYI655558 KIE655514:KIE655558 KSA655514:KSA655558 LBW655514:LBW655558 LLS655514:LLS655558 LVO655514:LVO655558 MFK655514:MFK655558 MPG655514:MPG655558 MZC655514:MZC655558 NIY655514:NIY655558 NSU655514:NSU655558 OCQ655514:OCQ655558 OMM655514:OMM655558 OWI655514:OWI655558 PGE655514:PGE655558 PQA655514:PQA655558 PZW655514:PZW655558 QJS655514:QJS655558 QTO655514:QTO655558 RDK655514:RDK655558 RNG655514:RNG655558 RXC655514:RXC655558 SGY655514:SGY655558 SQU655514:SQU655558 TAQ655514:TAQ655558 TKM655514:TKM655558 TUI655514:TUI655558 UEE655514:UEE655558 UOA655514:UOA655558 UXW655514:UXW655558 VHS655514:VHS655558 VRO655514:VRO655558 WBK655514:WBK655558 WLG655514:WLG655558 WVC655514:WVC655558 G721050:G721094 IQ721050:IQ721094 SM721050:SM721094 ACI721050:ACI721094 AME721050:AME721094 AWA721050:AWA721094 BFW721050:BFW721094 BPS721050:BPS721094 BZO721050:BZO721094 CJK721050:CJK721094 CTG721050:CTG721094 DDC721050:DDC721094 DMY721050:DMY721094 DWU721050:DWU721094 EGQ721050:EGQ721094 EQM721050:EQM721094 FAI721050:FAI721094 FKE721050:FKE721094 FUA721050:FUA721094 GDW721050:GDW721094 GNS721050:GNS721094 GXO721050:GXO721094 HHK721050:HHK721094 HRG721050:HRG721094 IBC721050:IBC721094 IKY721050:IKY721094 IUU721050:IUU721094 JEQ721050:JEQ721094 JOM721050:JOM721094 JYI721050:JYI721094 KIE721050:KIE721094 KSA721050:KSA721094 LBW721050:LBW721094 LLS721050:LLS721094 LVO721050:LVO721094 MFK721050:MFK721094 MPG721050:MPG721094 MZC721050:MZC721094 NIY721050:NIY721094 NSU721050:NSU721094 OCQ721050:OCQ721094 OMM721050:OMM721094 OWI721050:OWI721094 PGE721050:PGE721094 PQA721050:PQA721094 PZW721050:PZW721094 QJS721050:QJS721094 QTO721050:QTO721094 RDK721050:RDK721094 RNG721050:RNG721094 RXC721050:RXC721094 SGY721050:SGY721094 SQU721050:SQU721094 TAQ721050:TAQ721094 TKM721050:TKM721094 TUI721050:TUI721094 UEE721050:UEE721094 UOA721050:UOA721094 UXW721050:UXW721094 VHS721050:VHS721094 VRO721050:VRO721094 WBK721050:WBK721094 WLG721050:WLG721094 WVC721050:WVC721094 G786586:G786630 IQ786586:IQ786630 SM786586:SM786630 ACI786586:ACI786630 AME786586:AME786630 AWA786586:AWA786630 BFW786586:BFW786630 BPS786586:BPS786630 BZO786586:BZO786630 CJK786586:CJK786630 CTG786586:CTG786630 DDC786586:DDC786630 DMY786586:DMY786630 DWU786586:DWU786630 EGQ786586:EGQ786630 EQM786586:EQM786630 FAI786586:FAI786630 FKE786586:FKE786630 FUA786586:FUA786630 GDW786586:GDW786630 GNS786586:GNS786630 GXO786586:GXO786630 HHK786586:HHK786630 HRG786586:HRG786630 IBC786586:IBC786630 IKY786586:IKY786630 IUU786586:IUU786630 JEQ786586:JEQ786630 JOM786586:JOM786630 JYI786586:JYI786630 KIE786586:KIE786630 KSA786586:KSA786630 LBW786586:LBW786630 LLS786586:LLS786630 LVO786586:LVO786630 MFK786586:MFK786630 MPG786586:MPG786630 MZC786586:MZC786630 NIY786586:NIY786630 NSU786586:NSU786630 OCQ786586:OCQ786630 OMM786586:OMM786630 OWI786586:OWI786630 PGE786586:PGE786630 PQA786586:PQA786630 PZW786586:PZW786630 QJS786586:QJS786630 QTO786586:QTO786630 RDK786586:RDK786630 RNG786586:RNG786630 RXC786586:RXC786630 SGY786586:SGY786630 SQU786586:SQU786630 TAQ786586:TAQ786630 TKM786586:TKM786630 TUI786586:TUI786630 UEE786586:UEE786630 UOA786586:UOA786630 UXW786586:UXW786630 VHS786586:VHS786630 VRO786586:VRO786630 WBK786586:WBK786630 WLG786586:WLG786630 WVC786586:WVC786630 G852122:G852166 IQ852122:IQ852166 SM852122:SM852166 ACI852122:ACI852166 AME852122:AME852166 AWA852122:AWA852166 BFW852122:BFW852166 BPS852122:BPS852166 BZO852122:BZO852166 CJK852122:CJK852166 CTG852122:CTG852166 DDC852122:DDC852166 DMY852122:DMY852166 DWU852122:DWU852166 EGQ852122:EGQ852166 EQM852122:EQM852166 FAI852122:FAI852166 FKE852122:FKE852166 FUA852122:FUA852166 GDW852122:GDW852166 GNS852122:GNS852166 GXO852122:GXO852166 HHK852122:HHK852166 HRG852122:HRG852166 IBC852122:IBC852166 IKY852122:IKY852166 IUU852122:IUU852166 JEQ852122:JEQ852166 JOM852122:JOM852166 JYI852122:JYI852166 KIE852122:KIE852166 KSA852122:KSA852166 LBW852122:LBW852166 LLS852122:LLS852166 LVO852122:LVO852166 MFK852122:MFK852166 MPG852122:MPG852166 MZC852122:MZC852166 NIY852122:NIY852166 NSU852122:NSU852166 OCQ852122:OCQ852166 OMM852122:OMM852166 OWI852122:OWI852166 PGE852122:PGE852166 PQA852122:PQA852166 PZW852122:PZW852166 QJS852122:QJS852166 QTO852122:QTO852166 RDK852122:RDK852166 RNG852122:RNG852166 RXC852122:RXC852166 SGY852122:SGY852166 SQU852122:SQU852166 TAQ852122:TAQ852166 TKM852122:TKM852166 TUI852122:TUI852166 UEE852122:UEE852166 UOA852122:UOA852166 UXW852122:UXW852166 VHS852122:VHS852166 VRO852122:VRO852166 WBK852122:WBK852166 WLG852122:WLG852166 WVC852122:WVC852166 G917658:G917702 IQ917658:IQ917702 SM917658:SM917702 ACI917658:ACI917702 AME917658:AME917702 AWA917658:AWA917702 BFW917658:BFW917702 BPS917658:BPS917702 BZO917658:BZO917702 CJK917658:CJK917702 CTG917658:CTG917702 DDC917658:DDC917702 DMY917658:DMY917702 DWU917658:DWU917702 EGQ917658:EGQ917702 EQM917658:EQM917702 FAI917658:FAI917702 FKE917658:FKE917702 FUA917658:FUA917702 GDW917658:GDW917702 GNS917658:GNS917702 GXO917658:GXO917702 HHK917658:HHK917702 HRG917658:HRG917702 IBC917658:IBC917702 IKY917658:IKY917702 IUU917658:IUU917702 JEQ917658:JEQ917702 JOM917658:JOM917702 JYI917658:JYI917702 KIE917658:KIE917702 KSA917658:KSA917702 LBW917658:LBW917702 LLS917658:LLS917702 LVO917658:LVO917702 MFK917658:MFK917702 MPG917658:MPG917702 MZC917658:MZC917702 NIY917658:NIY917702 NSU917658:NSU917702 OCQ917658:OCQ917702 OMM917658:OMM917702 OWI917658:OWI917702 PGE917658:PGE917702 PQA917658:PQA917702 PZW917658:PZW917702 QJS917658:QJS917702 QTO917658:QTO917702 RDK917658:RDK917702 RNG917658:RNG917702 RXC917658:RXC917702 SGY917658:SGY917702 SQU917658:SQU917702 TAQ917658:TAQ917702 TKM917658:TKM917702 TUI917658:TUI917702 UEE917658:UEE917702 UOA917658:UOA917702 UXW917658:UXW917702 VHS917658:VHS917702 VRO917658:VRO917702 WBK917658:WBK917702 WLG917658:WLG917702 WVC917658:WVC917702 G983194:G983238 IQ983194:IQ983238 SM983194:SM983238 ACI983194:ACI983238 AME983194:AME983238 AWA983194:AWA983238 BFW983194:BFW983238 BPS983194:BPS983238 BZO983194:BZO983238 CJK983194:CJK983238 CTG983194:CTG983238 DDC983194:DDC983238 DMY983194:DMY983238 DWU983194:DWU983238 EGQ983194:EGQ983238 EQM983194:EQM983238 FAI983194:FAI983238 FKE983194:FKE983238 FUA983194:FUA983238 GDW983194:GDW983238 GNS983194:GNS983238 GXO983194:GXO983238 HHK983194:HHK983238 HRG983194:HRG983238 IBC983194:IBC983238 IKY983194:IKY983238 IUU983194:IUU983238 JEQ983194:JEQ983238 JOM983194:JOM983238 JYI983194:JYI983238 KIE983194:KIE983238 KSA983194:KSA983238 LBW983194:LBW983238 LLS983194:LLS983238 LVO983194:LVO983238 MFK983194:MFK983238 MPG983194:MPG983238 MZC983194:MZC983238 NIY983194:NIY983238 NSU983194:NSU983238 OCQ983194:OCQ983238 OMM983194:OMM983238 OWI983194:OWI983238 PGE983194:PGE983238 PQA983194:PQA983238 PZW983194:PZW983238 QJS983194:QJS983238 QTO983194:QTO983238 RDK983194:RDK983238 RNG983194:RNG983238 RXC983194:RXC983238 SGY983194:SGY983238 SQU983194:SQU983238 TAQ983194:TAQ983238 TKM983194:TKM983238 TUI983194:TUI983238 UEE983194:UEE983238 UOA983194:UOA983238 UXW983194:UXW983238 VHS983194:VHS983238 VRO983194:VRO983238 WBK983194:WBK983238 WLG983194:WLG983238 WVC983194:WVC983238 IQ163:IU163 SM163:SQ163 ACI163:ACM163 AME163:AMI163 AWA163:AWE163 BFW163:BGA163 BPS163:BPW163 BZO163:BZS163 CJK163:CJO163 CTG163:CTK163 DDC163:DDG163 DMY163:DNC163 DWU163:DWY163 EGQ163:EGU163 EQM163:EQQ163 FAI163:FAM163 FKE163:FKI163 FUA163:FUE163 GDW163:GEA163 GNS163:GNW163 GXO163:GXS163 HHK163:HHO163 HRG163:HRK163 IBC163:IBG163 IKY163:ILC163 IUU163:IUY163 JEQ163:JEU163 JOM163:JOQ163 JYI163:JYM163 KIE163:KII163 KSA163:KSE163 LBW163:LCA163 LLS163:LLW163 LVO163:LVS163 MFK163:MFO163 MPG163:MPK163 MZC163:MZG163 NIY163:NJC163 NSU163:NSY163 OCQ163:OCU163 OMM163:OMQ163 OWI163:OWM163 PGE163:PGI163 PQA163:PQE163 PZW163:QAA163 QJS163:QJW163 QTO163:QTS163 RDK163:RDO163 RNG163:RNK163 RXC163:RXG163 SGY163:SHC163 SQU163:SQY163 TAQ163:TAU163 TKM163:TKQ163 TUI163:TUM163 UEE163:UEI163 UOA163:UOE163 UXW163:UYA163 VHS163:VHW163 VRO163:VRS163 WBK163:WBO163 WLG163:WLK163 WVC163:WVG163 IQ65677:IU65677 SM65677:SQ65677 ACI65677:ACM65677 AME65677:AMI65677 AWA65677:AWE65677 BFW65677:BGA65677 BPS65677:BPW65677 BZO65677:BZS65677 CJK65677:CJO65677 CTG65677:CTK65677 DDC65677:DDG65677 DMY65677:DNC65677 DWU65677:DWY65677 EGQ65677:EGU65677 EQM65677:EQQ65677 FAI65677:FAM65677 FKE65677:FKI65677 FUA65677:FUE65677 GDW65677:GEA65677 GNS65677:GNW65677 GXO65677:GXS65677 HHK65677:HHO65677 HRG65677:HRK65677 IBC65677:IBG65677 IKY65677:ILC65677 IUU65677:IUY65677 JEQ65677:JEU65677 JOM65677:JOQ65677 JYI65677:JYM65677 KIE65677:KII65677 KSA65677:KSE65677 LBW65677:LCA65677 LLS65677:LLW65677 LVO65677:LVS65677 MFK65677:MFO65677 MPG65677:MPK65677 MZC65677:MZG65677 NIY65677:NJC65677 NSU65677:NSY65677 OCQ65677:OCU65677 OMM65677:OMQ65677 OWI65677:OWM65677 PGE65677:PGI65677 PQA65677:PQE65677 PZW65677:QAA65677 QJS65677:QJW65677 QTO65677:QTS65677 RDK65677:RDO65677 RNG65677:RNK65677 RXC65677:RXG65677 SGY65677:SHC65677 SQU65677:SQY65677 TAQ65677:TAU65677 TKM65677:TKQ65677 TUI65677:TUM65677 UEE65677:UEI65677 UOA65677:UOE65677 UXW65677:UYA65677 VHS65677:VHW65677 VRO65677:VRS65677 WBK65677:WBO65677 WLG65677:WLK65677 WVC65677:WVG65677 IQ131213:IU131213 SM131213:SQ131213 ACI131213:ACM131213 AME131213:AMI131213 AWA131213:AWE131213 BFW131213:BGA131213 BPS131213:BPW131213 BZO131213:BZS131213 CJK131213:CJO131213 CTG131213:CTK131213 DDC131213:DDG131213 DMY131213:DNC131213 DWU131213:DWY131213 EGQ131213:EGU131213 EQM131213:EQQ131213 FAI131213:FAM131213 FKE131213:FKI131213 FUA131213:FUE131213 GDW131213:GEA131213 GNS131213:GNW131213 GXO131213:GXS131213 HHK131213:HHO131213 HRG131213:HRK131213 IBC131213:IBG131213 IKY131213:ILC131213 IUU131213:IUY131213 JEQ131213:JEU131213 JOM131213:JOQ131213 JYI131213:JYM131213 KIE131213:KII131213 KSA131213:KSE131213 LBW131213:LCA131213 LLS131213:LLW131213 LVO131213:LVS131213 MFK131213:MFO131213 MPG131213:MPK131213 MZC131213:MZG131213 NIY131213:NJC131213 NSU131213:NSY131213 OCQ131213:OCU131213 OMM131213:OMQ131213 OWI131213:OWM131213 PGE131213:PGI131213 PQA131213:PQE131213 PZW131213:QAA131213 QJS131213:QJW131213 QTO131213:QTS131213 RDK131213:RDO131213 RNG131213:RNK131213 RXC131213:RXG131213 SGY131213:SHC131213 SQU131213:SQY131213 TAQ131213:TAU131213 TKM131213:TKQ131213 TUI131213:TUM131213 UEE131213:UEI131213 UOA131213:UOE131213 UXW131213:UYA131213 VHS131213:VHW131213 VRO131213:VRS131213 WBK131213:WBO131213 WLG131213:WLK131213 WVC131213:WVG131213 IQ196749:IU196749 SM196749:SQ196749 ACI196749:ACM196749 AME196749:AMI196749 AWA196749:AWE196749 BFW196749:BGA196749 BPS196749:BPW196749 BZO196749:BZS196749 CJK196749:CJO196749 CTG196749:CTK196749 DDC196749:DDG196749 DMY196749:DNC196749 DWU196749:DWY196749 EGQ196749:EGU196749 EQM196749:EQQ196749 FAI196749:FAM196749 FKE196749:FKI196749 FUA196749:FUE196749 GDW196749:GEA196749 GNS196749:GNW196749 GXO196749:GXS196749 HHK196749:HHO196749 HRG196749:HRK196749 IBC196749:IBG196749 IKY196749:ILC196749 IUU196749:IUY196749 JEQ196749:JEU196749 JOM196749:JOQ196749 JYI196749:JYM196749 KIE196749:KII196749 KSA196749:KSE196749 LBW196749:LCA196749 LLS196749:LLW196749 LVO196749:LVS196749 MFK196749:MFO196749 MPG196749:MPK196749 MZC196749:MZG196749 NIY196749:NJC196749 NSU196749:NSY196749 OCQ196749:OCU196749 OMM196749:OMQ196749 OWI196749:OWM196749 PGE196749:PGI196749 PQA196749:PQE196749 PZW196749:QAA196749 QJS196749:QJW196749 QTO196749:QTS196749 RDK196749:RDO196749 RNG196749:RNK196749 RXC196749:RXG196749 SGY196749:SHC196749 SQU196749:SQY196749 TAQ196749:TAU196749 TKM196749:TKQ196749 TUI196749:TUM196749 UEE196749:UEI196749 UOA196749:UOE196749 UXW196749:UYA196749 VHS196749:VHW196749 VRO196749:VRS196749 WBK196749:WBO196749 WLG196749:WLK196749 WVC196749:WVG196749 IQ262285:IU262285 SM262285:SQ262285 ACI262285:ACM262285 AME262285:AMI262285 AWA262285:AWE262285 BFW262285:BGA262285 BPS262285:BPW262285 BZO262285:BZS262285 CJK262285:CJO262285 CTG262285:CTK262285 DDC262285:DDG262285 DMY262285:DNC262285 DWU262285:DWY262285 EGQ262285:EGU262285 EQM262285:EQQ262285 FAI262285:FAM262285 FKE262285:FKI262285 FUA262285:FUE262285 GDW262285:GEA262285 GNS262285:GNW262285 GXO262285:GXS262285 HHK262285:HHO262285 HRG262285:HRK262285 IBC262285:IBG262285 IKY262285:ILC262285 IUU262285:IUY262285 JEQ262285:JEU262285 JOM262285:JOQ262285 JYI262285:JYM262285 KIE262285:KII262285 KSA262285:KSE262285 LBW262285:LCA262285 LLS262285:LLW262285 LVO262285:LVS262285 MFK262285:MFO262285 MPG262285:MPK262285 MZC262285:MZG262285 NIY262285:NJC262285 NSU262285:NSY262285 OCQ262285:OCU262285 OMM262285:OMQ262285 OWI262285:OWM262285 PGE262285:PGI262285 PQA262285:PQE262285 PZW262285:QAA262285 QJS262285:QJW262285 QTO262285:QTS262285 RDK262285:RDO262285 RNG262285:RNK262285 RXC262285:RXG262285 SGY262285:SHC262285 SQU262285:SQY262285 TAQ262285:TAU262285 TKM262285:TKQ262285 TUI262285:TUM262285 UEE262285:UEI262285 UOA262285:UOE262285 UXW262285:UYA262285 VHS262285:VHW262285 VRO262285:VRS262285 WBK262285:WBO262285 WLG262285:WLK262285 WVC262285:WVG262285 IQ327821:IU327821 SM327821:SQ327821 ACI327821:ACM327821 AME327821:AMI327821 AWA327821:AWE327821 BFW327821:BGA327821 BPS327821:BPW327821 BZO327821:BZS327821 CJK327821:CJO327821 CTG327821:CTK327821 DDC327821:DDG327821 DMY327821:DNC327821 DWU327821:DWY327821 EGQ327821:EGU327821 EQM327821:EQQ327821 FAI327821:FAM327821 FKE327821:FKI327821 FUA327821:FUE327821 GDW327821:GEA327821 GNS327821:GNW327821 GXO327821:GXS327821 HHK327821:HHO327821 HRG327821:HRK327821 IBC327821:IBG327821 IKY327821:ILC327821 IUU327821:IUY327821 JEQ327821:JEU327821 JOM327821:JOQ327821 JYI327821:JYM327821 KIE327821:KII327821 KSA327821:KSE327821 LBW327821:LCA327821 LLS327821:LLW327821 LVO327821:LVS327821 MFK327821:MFO327821 MPG327821:MPK327821 MZC327821:MZG327821 NIY327821:NJC327821 NSU327821:NSY327821 OCQ327821:OCU327821 OMM327821:OMQ327821 OWI327821:OWM327821 PGE327821:PGI327821 PQA327821:PQE327821 PZW327821:QAA327821 QJS327821:QJW327821 QTO327821:QTS327821 RDK327821:RDO327821 RNG327821:RNK327821 RXC327821:RXG327821 SGY327821:SHC327821 SQU327821:SQY327821 TAQ327821:TAU327821 TKM327821:TKQ327821 TUI327821:TUM327821 UEE327821:UEI327821 UOA327821:UOE327821 UXW327821:UYA327821 VHS327821:VHW327821 VRO327821:VRS327821 WBK327821:WBO327821 WLG327821:WLK327821 WVC327821:WVG327821 IQ393357:IU393357 SM393357:SQ393357 ACI393357:ACM393357 AME393357:AMI393357 AWA393357:AWE393357 BFW393357:BGA393357 BPS393357:BPW393357 BZO393357:BZS393357 CJK393357:CJO393357 CTG393357:CTK393357 DDC393357:DDG393357 DMY393357:DNC393357 DWU393357:DWY393357 EGQ393357:EGU393357 EQM393357:EQQ393357 FAI393357:FAM393357 FKE393357:FKI393357 FUA393357:FUE393357 GDW393357:GEA393357 GNS393357:GNW393357 GXO393357:GXS393357 HHK393357:HHO393357 HRG393357:HRK393357 IBC393357:IBG393357 IKY393357:ILC393357 IUU393357:IUY393357 JEQ393357:JEU393357 JOM393357:JOQ393357 JYI393357:JYM393357 KIE393357:KII393357 KSA393357:KSE393357 LBW393357:LCA393357 LLS393357:LLW393357 LVO393357:LVS393357 MFK393357:MFO393357 MPG393357:MPK393357 MZC393357:MZG393357 NIY393357:NJC393357 NSU393357:NSY393357 OCQ393357:OCU393357 OMM393357:OMQ393357 OWI393357:OWM393357 PGE393357:PGI393357 PQA393357:PQE393357 PZW393357:QAA393357 QJS393357:QJW393357 QTO393357:QTS393357 RDK393357:RDO393357 RNG393357:RNK393357 RXC393357:RXG393357 SGY393357:SHC393357 SQU393357:SQY393357 TAQ393357:TAU393357 TKM393357:TKQ393357 TUI393357:TUM393357 UEE393357:UEI393357 UOA393357:UOE393357 UXW393357:UYA393357 VHS393357:VHW393357 VRO393357:VRS393357 WBK393357:WBO393357 WLG393357:WLK393357 WVC393357:WVG393357 IQ458893:IU458893 SM458893:SQ458893 ACI458893:ACM458893 AME458893:AMI458893 AWA458893:AWE458893 BFW458893:BGA458893 BPS458893:BPW458893 BZO458893:BZS458893 CJK458893:CJO458893 CTG458893:CTK458893 DDC458893:DDG458893 DMY458893:DNC458893 DWU458893:DWY458893 EGQ458893:EGU458893 EQM458893:EQQ458893 FAI458893:FAM458893 FKE458893:FKI458893 FUA458893:FUE458893 GDW458893:GEA458893 GNS458893:GNW458893 GXO458893:GXS458893 HHK458893:HHO458893 HRG458893:HRK458893 IBC458893:IBG458893 IKY458893:ILC458893 IUU458893:IUY458893 JEQ458893:JEU458893 JOM458893:JOQ458893 JYI458893:JYM458893 KIE458893:KII458893 KSA458893:KSE458893 LBW458893:LCA458893 LLS458893:LLW458893 LVO458893:LVS458893 MFK458893:MFO458893 MPG458893:MPK458893 MZC458893:MZG458893 NIY458893:NJC458893 NSU458893:NSY458893 OCQ458893:OCU458893 OMM458893:OMQ458893 OWI458893:OWM458893 PGE458893:PGI458893 PQA458893:PQE458893 PZW458893:QAA458893 QJS458893:QJW458893 QTO458893:QTS458893 RDK458893:RDO458893 RNG458893:RNK458893 RXC458893:RXG458893 SGY458893:SHC458893 SQU458893:SQY458893 TAQ458893:TAU458893 TKM458893:TKQ458893 TUI458893:TUM458893 UEE458893:UEI458893 UOA458893:UOE458893 UXW458893:UYA458893 VHS458893:VHW458893 VRO458893:VRS458893 WBK458893:WBO458893 WLG458893:WLK458893 WVC458893:WVG458893 IQ524429:IU524429 SM524429:SQ524429 ACI524429:ACM524429 AME524429:AMI524429 AWA524429:AWE524429 BFW524429:BGA524429 BPS524429:BPW524429 BZO524429:BZS524429 CJK524429:CJO524429 CTG524429:CTK524429 DDC524429:DDG524429 DMY524429:DNC524429 DWU524429:DWY524429 EGQ524429:EGU524429 EQM524429:EQQ524429 FAI524429:FAM524429 FKE524429:FKI524429 FUA524429:FUE524429 GDW524429:GEA524429 GNS524429:GNW524429 GXO524429:GXS524429 HHK524429:HHO524429 HRG524429:HRK524429 IBC524429:IBG524429 IKY524429:ILC524429 IUU524429:IUY524429 JEQ524429:JEU524429 JOM524429:JOQ524429 JYI524429:JYM524429 KIE524429:KII524429 KSA524429:KSE524429 LBW524429:LCA524429 LLS524429:LLW524429 LVO524429:LVS524429 MFK524429:MFO524429 MPG524429:MPK524429 MZC524429:MZG524429 NIY524429:NJC524429 NSU524429:NSY524429 OCQ524429:OCU524429 OMM524429:OMQ524429 OWI524429:OWM524429 PGE524429:PGI524429 PQA524429:PQE524429 PZW524429:QAA524429 QJS524429:QJW524429 QTO524429:QTS524429 RDK524429:RDO524429 RNG524429:RNK524429 RXC524429:RXG524429 SGY524429:SHC524429 SQU524429:SQY524429 TAQ524429:TAU524429 TKM524429:TKQ524429 TUI524429:TUM524429 UEE524429:UEI524429 UOA524429:UOE524429 UXW524429:UYA524429 VHS524429:VHW524429 VRO524429:VRS524429 WBK524429:WBO524429 WLG524429:WLK524429 WVC524429:WVG524429 IQ589965:IU589965 SM589965:SQ589965 ACI589965:ACM589965 AME589965:AMI589965 AWA589965:AWE589965 BFW589965:BGA589965 BPS589965:BPW589965 BZO589965:BZS589965 CJK589965:CJO589965 CTG589965:CTK589965 DDC589965:DDG589965 DMY589965:DNC589965 DWU589965:DWY589965 EGQ589965:EGU589965 EQM589965:EQQ589965 FAI589965:FAM589965 FKE589965:FKI589965 FUA589965:FUE589965 GDW589965:GEA589965 GNS589965:GNW589965 GXO589965:GXS589965 HHK589965:HHO589965 HRG589965:HRK589965 IBC589965:IBG589965 IKY589965:ILC589965 IUU589965:IUY589965 JEQ589965:JEU589965 JOM589965:JOQ589965 JYI589965:JYM589965 KIE589965:KII589965 KSA589965:KSE589965 LBW589965:LCA589965 LLS589965:LLW589965 LVO589965:LVS589965 MFK589965:MFO589965 MPG589965:MPK589965 MZC589965:MZG589965 NIY589965:NJC589965 NSU589965:NSY589965 OCQ589965:OCU589965 OMM589965:OMQ589965 OWI589965:OWM589965 PGE589965:PGI589965 PQA589965:PQE589965 PZW589965:QAA589965 QJS589965:QJW589965 QTO589965:QTS589965 RDK589965:RDO589965 RNG589965:RNK589965 RXC589965:RXG589965 SGY589965:SHC589965 SQU589965:SQY589965 TAQ589965:TAU589965 TKM589965:TKQ589965 TUI589965:TUM589965 UEE589965:UEI589965 UOA589965:UOE589965 UXW589965:UYA589965 VHS589965:VHW589965 VRO589965:VRS589965 WBK589965:WBO589965 WLG589965:WLK589965 WVC589965:WVG589965 IQ655501:IU655501 SM655501:SQ655501 ACI655501:ACM655501 AME655501:AMI655501 AWA655501:AWE655501 BFW655501:BGA655501 BPS655501:BPW655501 BZO655501:BZS655501 CJK655501:CJO655501 CTG655501:CTK655501 DDC655501:DDG655501 DMY655501:DNC655501 DWU655501:DWY655501 EGQ655501:EGU655501 EQM655501:EQQ655501 FAI655501:FAM655501 FKE655501:FKI655501 FUA655501:FUE655501 GDW655501:GEA655501 GNS655501:GNW655501 GXO655501:GXS655501 HHK655501:HHO655501 HRG655501:HRK655501 IBC655501:IBG655501 IKY655501:ILC655501 IUU655501:IUY655501 JEQ655501:JEU655501 JOM655501:JOQ655501 JYI655501:JYM655501 KIE655501:KII655501 KSA655501:KSE655501 LBW655501:LCA655501 LLS655501:LLW655501 LVO655501:LVS655501 MFK655501:MFO655501 MPG655501:MPK655501 MZC655501:MZG655501 NIY655501:NJC655501 NSU655501:NSY655501 OCQ655501:OCU655501 OMM655501:OMQ655501 OWI655501:OWM655501 PGE655501:PGI655501 PQA655501:PQE655501 PZW655501:QAA655501 QJS655501:QJW655501 QTO655501:QTS655501 RDK655501:RDO655501 RNG655501:RNK655501 RXC655501:RXG655501 SGY655501:SHC655501 SQU655501:SQY655501 TAQ655501:TAU655501 TKM655501:TKQ655501 TUI655501:TUM655501 UEE655501:UEI655501 UOA655501:UOE655501 UXW655501:UYA655501 VHS655501:VHW655501 VRO655501:VRS655501 WBK655501:WBO655501 WLG655501:WLK655501 WVC655501:WVG655501 IQ721037:IU721037 SM721037:SQ721037 ACI721037:ACM721037 AME721037:AMI721037 AWA721037:AWE721037 BFW721037:BGA721037 BPS721037:BPW721037 BZO721037:BZS721037 CJK721037:CJO721037 CTG721037:CTK721037 DDC721037:DDG721037 DMY721037:DNC721037 DWU721037:DWY721037 EGQ721037:EGU721037 EQM721037:EQQ721037 FAI721037:FAM721037 FKE721037:FKI721037 FUA721037:FUE721037 GDW721037:GEA721037 GNS721037:GNW721037 GXO721037:GXS721037 HHK721037:HHO721037 HRG721037:HRK721037 IBC721037:IBG721037 IKY721037:ILC721037 IUU721037:IUY721037 JEQ721037:JEU721037 JOM721037:JOQ721037 JYI721037:JYM721037 KIE721037:KII721037 KSA721037:KSE721037 LBW721037:LCA721037 LLS721037:LLW721037 LVO721037:LVS721037 MFK721037:MFO721037 MPG721037:MPK721037 MZC721037:MZG721037 NIY721037:NJC721037 NSU721037:NSY721037 OCQ721037:OCU721037 OMM721037:OMQ721037 OWI721037:OWM721037 PGE721037:PGI721037 PQA721037:PQE721037 PZW721037:QAA721037 QJS721037:QJW721037 QTO721037:QTS721037 RDK721037:RDO721037 RNG721037:RNK721037 RXC721037:RXG721037 SGY721037:SHC721037 SQU721037:SQY721037 TAQ721037:TAU721037 TKM721037:TKQ721037 TUI721037:TUM721037 UEE721037:UEI721037 UOA721037:UOE721037 UXW721037:UYA721037 VHS721037:VHW721037 VRO721037:VRS721037 WBK721037:WBO721037 WLG721037:WLK721037 WVC721037:WVG721037 IQ786573:IU786573 SM786573:SQ786573 ACI786573:ACM786573 AME786573:AMI786573 AWA786573:AWE786573 BFW786573:BGA786573 BPS786573:BPW786573 BZO786573:BZS786573 CJK786573:CJO786573 CTG786573:CTK786573 DDC786573:DDG786573 DMY786573:DNC786573 DWU786573:DWY786573 EGQ786573:EGU786573 EQM786573:EQQ786573 FAI786573:FAM786573 FKE786573:FKI786573 FUA786573:FUE786573 GDW786573:GEA786573 GNS786573:GNW786573 GXO786573:GXS786573 HHK786573:HHO786573 HRG786573:HRK786573 IBC786573:IBG786573 IKY786573:ILC786573 IUU786573:IUY786573 JEQ786573:JEU786573 JOM786573:JOQ786573 JYI786573:JYM786573 KIE786573:KII786573 KSA786573:KSE786573 LBW786573:LCA786573 LLS786573:LLW786573 LVO786573:LVS786573 MFK786573:MFO786573 MPG786573:MPK786573 MZC786573:MZG786573 NIY786573:NJC786573 NSU786573:NSY786573 OCQ786573:OCU786573 OMM786573:OMQ786573 OWI786573:OWM786573 PGE786573:PGI786573 PQA786573:PQE786573 PZW786573:QAA786573 QJS786573:QJW786573 QTO786573:QTS786573 RDK786573:RDO786573 RNG786573:RNK786573 RXC786573:RXG786573 SGY786573:SHC786573 SQU786573:SQY786573 TAQ786573:TAU786573 TKM786573:TKQ786573 TUI786573:TUM786573 UEE786573:UEI786573 UOA786573:UOE786573 UXW786573:UYA786573 VHS786573:VHW786573 VRO786573:VRS786573 WBK786573:WBO786573 WLG786573:WLK786573 WVC786573:WVG786573 IQ852109:IU852109 SM852109:SQ852109 ACI852109:ACM852109 AME852109:AMI852109 AWA852109:AWE852109 BFW852109:BGA852109 BPS852109:BPW852109 BZO852109:BZS852109 CJK852109:CJO852109 CTG852109:CTK852109 DDC852109:DDG852109 DMY852109:DNC852109 DWU852109:DWY852109 EGQ852109:EGU852109 EQM852109:EQQ852109 FAI852109:FAM852109 FKE852109:FKI852109 FUA852109:FUE852109 GDW852109:GEA852109 GNS852109:GNW852109 GXO852109:GXS852109 HHK852109:HHO852109 HRG852109:HRK852109 IBC852109:IBG852109 IKY852109:ILC852109 IUU852109:IUY852109 JEQ852109:JEU852109 JOM852109:JOQ852109 JYI852109:JYM852109 KIE852109:KII852109 KSA852109:KSE852109 LBW852109:LCA852109 LLS852109:LLW852109 LVO852109:LVS852109 MFK852109:MFO852109 MPG852109:MPK852109 MZC852109:MZG852109 NIY852109:NJC852109 NSU852109:NSY852109 OCQ852109:OCU852109 OMM852109:OMQ852109 OWI852109:OWM852109 PGE852109:PGI852109 PQA852109:PQE852109 PZW852109:QAA852109 QJS852109:QJW852109 QTO852109:QTS852109 RDK852109:RDO852109 RNG852109:RNK852109 RXC852109:RXG852109 SGY852109:SHC852109 SQU852109:SQY852109 TAQ852109:TAU852109 TKM852109:TKQ852109 TUI852109:TUM852109 UEE852109:UEI852109 UOA852109:UOE852109 UXW852109:UYA852109 VHS852109:VHW852109 VRO852109:VRS852109 WBK852109:WBO852109 WLG852109:WLK852109 WVC852109:WVG852109 IQ917645:IU917645 SM917645:SQ917645 ACI917645:ACM917645 AME917645:AMI917645 AWA917645:AWE917645 BFW917645:BGA917645 BPS917645:BPW917645 BZO917645:BZS917645 CJK917645:CJO917645 CTG917645:CTK917645 DDC917645:DDG917645 DMY917645:DNC917645 DWU917645:DWY917645 EGQ917645:EGU917645 EQM917645:EQQ917645 FAI917645:FAM917645 FKE917645:FKI917645 FUA917645:FUE917645 GDW917645:GEA917645 GNS917645:GNW917645 GXO917645:GXS917645 HHK917645:HHO917645 HRG917645:HRK917645 IBC917645:IBG917645 IKY917645:ILC917645 IUU917645:IUY917645 JEQ917645:JEU917645 JOM917645:JOQ917645 JYI917645:JYM917645 KIE917645:KII917645 KSA917645:KSE917645 LBW917645:LCA917645 LLS917645:LLW917645 LVO917645:LVS917645 MFK917645:MFO917645 MPG917645:MPK917645 MZC917645:MZG917645 NIY917645:NJC917645 NSU917645:NSY917645 OCQ917645:OCU917645 OMM917645:OMQ917645 OWI917645:OWM917645 PGE917645:PGI917645 PQA917645:PQE917645 PZW917645:QAA917645 QJS917645:QJW917645 QTO917645:QTS917645 RDK917645:RDO917645 RNG917645:RNK917645 RXC917645:RXG917645 SGY917645:SHC917645 SQU917645:SQY917645 TAQ917645:TAU917645 TKM917645:TKQ917645 TUI917645:TUM917645 UEE917645:UEI917645 UOA917645:UOE917645 UXW917645:UYA917645 VHS917645:VHW917645 VRO917645:VRS917645 WBK917645:WBO917645 WLG917645:WLK917645 WVC917645:WVG917645 IQ983181:IU983181 SM983181:SQ983181 ACI983181:ACM983181 AME983181:AMI983181 AWA983181:AWE983181 BFW983181:BGA983181 BPS983181:BPW983181 BZO983181:BZS983181 CJK983181:CJO983181 CTG983181:CTK983181 DDC983181:DDG983181 DMY983181:DNC983181 DWU983181:DWY983181 EGQ983181:EGU983181 EQM983181:EQQ983181 FAI983181:FAM983181 FKE983181:FKI983181 FUA983181:FUE983181 GDW983181:GEA983181 GNS983181:GNW983181 GXO983181:GXS983181 HHK983181:HHO983181 HRG983181:HRK983181 IBC983181:IBG983181 IKY983181:ILC983181 IUU983181:IUY983181 JEQ983181:JEU983181 JOM983181:JOQ983181 JYI983181:JYM983181 KIE983181:KII983181 KSA983181:KSE983181 LBW983181:LCA983181 LLS983181:LLW983181 LVO983181:LVS983181 MFK983181:MFO983181 MPG983181:MPK983181 MZC983181:MZG983181 NIY983181:NJC983181 NSU983181:NSY983181 OCQ983181:OCU983181 OMM983181:OMQ983181 OWI983181:OWM983181 PGE983181:PGI983181 PQA983181:PQE983181 PZW983181:QAA983181 QJS983181:QJW983181 QTO983181:QTS983181 RDK983181:RDO983181 RNG983181:RNK983181 RXC983181:RXG983181 SGY983181:SHC983181 SQU983181:SQY983181 TAQ983181:TAU983181 TKM983181:TKQ983181 TUI983181:TUM983181 UEE983181:UEI983181 UOA983181:UOE983181 UXW983181:UYA983181 VHS983181:VHW983181 VRO983181:VRS983181 WBK983181:WBO983181 WLG983181:WLK983181 WVC983181:WVG983181 IQ140:IR140 SM140:SN140 ACI140:ACJ140 AME140:AMF140 AWA140:AWB140 BFW140:BFX140 BPS140:BPT140 BZO140:BZP140 CJK140:CJL140 CTG140:CTH140 DDC140:DDD140 DMY140:DMZ140 DWU140:DWV140 EGQ140:EGR140 EQM140:EQN140 FAI140:FAJ140 FKE140:FKF140 FUA140:FUB140 GDW140:GDX140 GNS140:GNT140 GXO140:GXP140 HHK140:HHL140 HRG140:HRH140 IBC140:IBD140 IKY140:IKZ140 IUU140:IUV140 JEQ140:JER140 JOM140:JON140 JYI140:JYJ140 KIE140:KIF140 KSA140:KSB140 LBW140:LBX140 LLS140:LLT140 LVO140:LVP140 MFK140:MFL140 MPG140:MPH140 MZC140:MZD140 NIY140:NIZ140 NSU140:NSV140 OCQ140:OCR140 OMM140:OMN140 OWI140:OWJ140 PGE140:PGF140 PQA140:PQB140 PZW140:PZX140 QJS140:QJT140 QTO140:QTP140 RDK140:RDL140 RNG140:RNH140 RXC140:RXD140 SGY140:SGZ140 SQU140:SQV140 TAQ140:TAR140 TKM140:TKN140 TUI140:TUJ140 UEE140:UEF140 UOA140:UOB140 UXW140:UXX140 VHS140:VHT140 VRO140:VRP140 WBK140:WBL140 WLG140:WLH140 WVC140:WVD140 G65520:K65676 IQ65655:IR65655 SM65655:SN65655 ACI65655:ACJ65655 AME65655:AMF65655 AWA65655:AWB65655 BFW65655:BFX65655 BPS65655:BPT65655 BZO65655:BZP65655 CJK65655:CJL65655 CTG65655:CTH65655 DDC65655:DDD65655 DMY65655:DMZ65655 DWU65655:DWV65655 EGQ65655:EGR65655 EQM65655:EQN65655 FAI65655:FAJ65655 FKE65655:FKF65655 FUA65655:FUB65655 GDW65655:GDX65655 GNS65655:GNT65655 GXO65655:GXP65655 HHK65655:HHL65655 HRG65655:HRH65655 IBC65655:IBD65655 IKY65655:IKZ65655 IUU65655:IUV65655 JEQ65655:JER65655 JOM65655:JON65655 JYI65655:JYJ65655 KIE65655:KIF65655 KSA65655:KSB65655 LBW65655:LBX65655 LLS65655:LLT65655 LVO65655:LVP65655 MFK65655:MFL65655 MPG65655:MPH65655 MZC65655:MZD65655 NIY65655:NIZ65655 NSU65655:NSV65655 OCQ65655:OCR65655 OMM65655:OMN65655 OWI65655:OWJ65655 PGE65655:PGF65655 PQA65655:PQB65655 PZW65655:PZX65655 QJS65655:QJT65655 QTO65655:QTP65655 RDK65655:RDL65655 RNG65655:RNH65655 RXC65655:RXD65655 SGY65655:SGZ65655 SQU65655:SQV65655 TAQ65655:TAR65655 TKM65655:TKN65655 TUI65655:TUJ65655 UEE65655:UEF65655 UOA65655:UOB65655 UXW65655:UXX65655 VHS65655:VHT65655 VRO65655:VRP65655 WBK65655:WBL65655 WLG65655:WLH65655 WVC65655:WVD65655 G131056:K131212 IQ131191:IR131191 SM131191:SN131191 ACI131191:ACJ131191 AME131191:AMF131191 AWA131191:AWB131191 BFW131191:BFX131191 BPS131191:BPT131191 BZO131191:BZP131191 CJK131191:CJL131191 CTG131191:CTH131191 DDC131191:DDD131191 DMY131191:DMZ131191 DWU131191:DWV131191 EGQ131191:EGR131191 EQM131191:EQN131191 FAI131191:FAJ131191 FKE131191:FKF131191 FUA131191:FUB131191 GDW131191:GDX131191 GNS131191:GNT131191 GXO131191:GXP131191 HHK131191:HHL131191 HRG131191:HRH131191 IBC131191:IBD131191 IKY131191:IKZ131191 IUU131191:IUV131191 JEQ131191:JER131191 JOM131191:JON131191 JYI131191:JYJ131191 KIE131191:KIF131191 KSA131191:KSB131191 LBW131191:LBX131191 LLS131191:LLT131191 LVO131191:LVP131191 MFK131191:MFL131191 MPG131191:MPH131191 MZC131191:MZD131191 NIY131191:NIZ131191 NSU131191:NSV131191 OCQ131191:OCR131191 OMM131191:OMN131191 OWI131191:OWJ131191 PGE131191:PGF131191 PQA131191:PQB131191 PZW131191:PZX131191 QJS131191:QJT131191 QTO131191:QTP131191 RDK131191:RDL131191 RNG131191:RNH131191 RXC131191:RXD131191 SGY131191:SGZ131191 SQU131191:SQV131191 TAQ131191:TAR131191 TKM131191:TKN131191 TUI131191:TUJ131191 UEE131191:UEF131191 UOA131191:UOB131191 UXW131191:UXX131191 VHS131191:VHT131191 VRO131191:VRP131191 WBK131191:WBL131191 WLG131191:WLH131191 WVC131191:WVD131191 G196592:K196748 IQ196727:IR196727 SM196727:SN196727 ACI196727:ACJ196727 AME196727:AMF196727 AWA196727:AWB196727 BFW196727:BFX196727 BPS196727:BPT196727 BZO196727:BZP196727 CJK196727:CJL196727 CTG196727:CTH196727 DDC196727:DDD196727 DMY196727:DMZ196727 DWU196727:DWV196727 EGQ196727:EGR196727 EQM196727:EQN196727 FAI196727:FAJ196727 FKE196727:FKF196727 FUA196727:FUB196727 GDW196727:GDX196727 GNS196727:GNT196727 GXO196727:GXP196727 HHK196727:HHL196727 HRG196727:HRH196727 IBC196727:IBD196727 IKY196727:IKZ196727 IUU196727:IUV196727 JEQ196727:JER196727 JOM196727:JON196727 JYI196727:JYJ196727 KIE196727:KIF196727 KSA196727:KSB196727 LBW196727:LBX196727 LLS196727:LLT196727 LVO196727:LVP196727 MFK196727:MFL196727 MPG196727:MPH196727 MZC196727:MZD196727 NIY196727:NIZ196727 NSU196727:NSV196727 OCQ196727:OCR196727 OMM196727:OMN196727 OWI196727:OWJ196727 PGE196727:PGF196727 PQA196727:PQB196727 PZW196727:PZX196727 QJS196727:QJT196727 QTO196727:QTP196727 RDK196727:RDL196727 RNG196727:RNH196727 RXC196727:RXD196727 SGY196727:SGZ196727 SQU196727:SQV196727 TAQ196727:TAR196727 TKM196727:TKN196727 TUI196727:TUJ196727 UEE196727:UEF196727 UOA196727:UOB196727 UXW196727:UXX196727 VHS196727:VHT196727 VRO196727:VRP196727 WBK196727:WBL196727 WLG196727:WLH196727 WVC196727:WVD196727 G262128:K262284 IQ262263:IR262263 SM262263:SN262263 ACI262263:ACJ262263 AME262263:AMF262263 AWA262263:AWB262263 BFW262263:BFX262263 BPS262263:BPT262263 BZO262263:BZP262263 CJK262263:CJL262263 CTG262263:CTH262263 DDC262263:DDD262263 DMY262263:DMZ262263 DWU262263:DWV262263 EGQ262263:EGR262263 EQM262263:EQN262263 FAI262263:FAJ262263 FKE262263:FKF262263 FUA262263:FUB262263 GDW262263:GDX262263 GNS262263:GNT262263 GXO262263:GXP262263 HHK262263:HHL262263 HRG262263:HRH262263 IBC262263:IBD262263 IKY262263:IKZ262263 IUU262263:IUV262263 JEQ262263:JER262263 JOM262263:JON262263 JYI262263:JYJ262263 KIE262263:KIF262263 KSA262263:KSB262263 LBW262263:LBX262263 LLS262263:LLT262263 LVO262263:LVP262263 MFK262263:MFL262263 MPG262263:MPH262263 MZC262263:MZD262263 NIY262263:NIZ262263 NSU262263:NSV262263 OCQ262263:OCR262263 OMM262263:OMN262263 OWI262263:OWJ262263 PGE262263:PGF262263 PQA262263:PQB262263 PZW262263:PZX262263 QJS262263:QJT262263 QTO262263:QTP262263 RDK262263:RDL262263 RNG262263:RNH262263 RXC262263:RXD262263 SGY262263:SGZ262263 SQU262263:SQV262263 TAQ262263:TAR262263 TKM262263:TKN262263 TUI262263:TUJ262263 UEE262263:UEF262263 UOA262263:UOB262263 UXW262263:UXX262263 VHS262263:VHT262263 VRO262263:VRP262263 WBK262263:WBL262263 WLG262263:WLH262263 WVC262263:WVD262263 G327664:K327820 IQ327799:IR327799 SM327799:SN327799 ACI327799:ACJ327799 AME327799:AMF327799 AWA327799:AWB327799 BFW327799:BFX327799 BPS327799:BPT327799 BZO327799:BZP327799 CJK327799:CJL327799 CTG327799:CTH327799 DDC327799:DDD327799 DMY327799:DMZ327799 DWU327799:DWV327799 EGQ327799:EGR327799 EQM327799:EQN327799 FAI327799:FAJ327799 FKE327799:FKF327799 FUA327799:FUB327799 GDW327799:GDX327799 GNS327799:GNT327799 GXO327799:GXP327799 HHK327799:HHL327799 HRG327799:HRH327799 IBC327799:IBD327799 IKY327799:IKZ327799 IUU327799:IUV327799 JEQ327799:JER327799 JOM327799:JON327799 JYI327799:JYJ327799 KIE327799:KIF327799 KSA327799:KSB327799 LBW327799:LBX327799 LLS327799:LLT327799 LVO327799:LVP327799 MFK327799:MFL327799 MPG327799:MPH327799 MZC327799:MZD327799 NIY327799:NIZ327799 NSU327799:NSV327799 OCQ327799:OCR327799 OMM327799:OMN327799 OWI327799:OWJ327799 PGE327799:PGF327799 PQA327799:PQB327799 PZW327799:PZX327799 QJS327799:QJT327799 QTO327799:QTP327799 RDK327799:RDL327799 RNG327799:RNH327799 RXC327799:RXD327799 SGY327799:SGZ327799 SQU327799:SQV327799 TAQ327799:TAR327799 TKM327799:TKN327799 TUI327799:TUJ327799 UEE327799:UEF327799 UOA327799:UOB327799 UXW327799:UXX327799 VHS327799:VHT327799 VRO327799:VRP327799 WBK327799:WBL327799 WLG327799:WLH327799 WVC327799:WVD327799 G393200:K393356 IQ393335:IR393335 SM393335:SN393335 ACI393335:ACJ393335 AME393335:AMF393335 AWA393335:AWB393335 BFW393335:BFX393335 BPS393335:BPT393335 BZO393335:BZP393335 CJK393335:CJL393335 CTG393335:CTH393335 DDC393335:DDD393335 DMY393335:DMZ393335 DWU393335:DWV393335 EGQ393335:EGR393335 EQM393335:EQN393335 FAI393335:FAJ393335 FKE393335:FKF393335 FUA393335:FUB393335 GDW393335:GDX393335 GNS393335:GNT393335 GXO393335:GXP393335 HHK393335:HHL393335 HRG393335:HRH393335 IBC393335:IBD393335 IKY393335:IKZ393335 IUU393335:IUV393335 JEQ393335:JER393335 JOM393335:JON393335 JYI393335:JYJ393335 KIE393335:KIF393335 KSA393335:KSB393335 LBW393335:LBX393335 LLS393335:LLT393335 LVO393335:LVP393335 MFK393335:MFL393335 MPG393335:MPH393335 MZC393335:MZD393335 NIY393335:NIZ393335 NSU393335:NSV393335 OCQ393335:OCR393335 OMM393335:OMN393335 OWI393335:OWJ393335 PGE393335:PGF393335 PQA393335:PQB393335 PZW393335:PZX393335 QJS393335:QJT393335 QTO393335:QTP393335 RDK393335:RDL393335 RNG393335:RNH393335 RXC393335:RXD393335 SGY393335:SGZ393335 SQU393335:SQV393335 TAQ393335:TAR393335 TKM393335:TKN393335 TUI393335:TUJ393335 UEE393335:UEF393335 UOA393335:UOB393335 UXW393335:UXX393335 VHS393335:VHT393335 VRO393335:VRP393335 WBK393335:WBL393335 WLG393335:WLH393335 WVC393335:WVD393335 G458736:K458892 IQ458871:IR458871 SM458871:SN458871 ACI458871:ACJ458871 AME458871:AMF458871 AWA458871:AWB458871 BFW458871:BFX458871 BPS458871:BPT458871 BZO458871:BZP458871 CJK458871:CJL458871 CTG458871:CTH458871 DDC458871:DDD458871 DMY458871:DMZ458871 DWU458871:DWV458871 EGQ458871:EGR458871 EQM458871:EQN458871 FAI458871:FAJ458871 FKE458871:FKF458871 FUA458871:FUB458871 GDW458871:GDX458871 GNS458871:GNT458871 GXO458871:GXP458871 HHK458871:HHL458871 HRG458871:HRH458871 IBC458871:IBD458871 IKY458871:IKZ458871 IUU458871:IUV458871 JEQ458871:JER458871 JOM458871:JON458871 JYI458871:JYJ458871 KIE458871:KIF458871 KSA458871:KSB458871 LBW458871:LBX458871 LLS458871:LLT458871 LVO458871:LVP458871 MFK458871:MFL458871 MPG458871:MPH458871 MZC458871:MZD458871 NIY458871:NIZ458871 NSU458871:NSV458871 OCQ458871:OCR458871 OMM458871:OMN458871 OWI458871:OWJ458871 PGE458871:PGF458871 PQA458871:PQB458871 PZW458871:PZX458871 QJS458871:QJT458871 QTO458871:QTP458871 RDK458871:RDL458871 RNG458871:RNH458871 RXC458871:RXD458871 SGY458871:SGZ458871 SQU458871:SQV458871 TAQ458871:TAR458871 TKM458871:TKN458871 TUI458871:TUJ458871 UEE458871:UEF458871 UOA458871:UOB458871 UXW458871:UXX458871 VHS458871:VHT458871 VRO458871:VRP458871 WBK458871:WBL458871 WLG458871:WLH458871 WVC458871:WVD458871 G524272:K524428 IQ524407:IR524407 SM524407:SN524407 ACI524407:ACJ524407 AME524407:AMF524407 AWA524407:AWB524407 BFW524407:BFX524407 BPS524407:BPT524407 BZO524407:BZP524407 CJK524407:CJL524407 CTG524407:CTH524407 DDC524407:DDD524407 DMY524407:DMZ524407 DWU524407:DWV524407 EGQ524407:EGR524407 EQM524407:EQN524407 FAI524407:FAJ524407 FKE524407:FKF524407 FUA524407:FUB524407 GDW524407:GDX524407 GNS524407:GNT524407 GXO524407:GXP524407 HHK524407:HHL524407 HRG524407:HRH524407 IBC524407:IBD524407 IKY524407:IKZ524407 IUU524407:IUV524407 JEQ524407:JER524407 JOM524407:JON524407 JYI524407:JYJ524407 KIE524407:KIF524407 KSA524407:KSB524407 LBW524407:LBX524407 LLS524407:LLT524407 LVO524407:LVP524407 MFK524407:MFL524407 MPG524407:MPH524407 MZC524407:MZD524407 NIY524407:NIZ524407 NSU524407:NSV524407 OCQ524407:OCR524407 OMM524407:OMN524407 OWI524407:OWJ524407 PGE524407:PGF524407 PQA524407:PQB524407 PZW524407:PZX524407 QJS524407:QJT524407 QTO524407:QTP524407 RDK524407:RDL524407 RNG524407:RNH524407 RXC524407:RXD524407 SGY524407:SGZ524407 SQU524407:SQV524407 TAQ524407:TAR524407 TKM524407:TKN524407 TUI524407:TUJ524407 UEE524407:UEF524407 UOA524407:UOB524407 UXW524407:UXX524407 VHS524407:VHT524407 VRO524407:VRP524407 WBK524407:WBL524407 WLG524407:WLH524407 WVC524407:WVD524407 G589808:K589964 IQ589943:IR589943 SM589943:SN589943 ACI589943:ACJ589943 AME589943:AMF589943 AWA589943:AWB589943 BFW589943:BFX589943 BPS589943:BPT589943 BZO589943:BZP589943 CJK589943:CJL589943 CTG589943:CTH589943 DDC589943:DDD589943 DMY589943:DMZ589943 DWU589943:DWV589943 EGQ589943:EGR589943 EQM589943:EQN589943 FAI589943:FAJ589943 FKE589943:FKF589943 FUA589943:FUB589943 GDW589943:GDX589943 GNS589943:GNT589943 GXO589943:GXP589943 HHK589943:HHL589943 HRG589943:HRH589943 IBC589943:IBD589943 IKY589943:IKZ589943 IUU589943:IUV589943 JEQ589943:JER589943 JOM589943:JON589943 JYI589943:JYJ589943 KIE589943:KIF589943 KSA589943:KSB589943 LBW589943:LBX589943 LLS589943:LLT589943 LVO589943:LVP589943 MFK589943:MFL589943 MPG589943:MPH589943 MZC589943:MZD589943 NIY589943:NIZ589943 NSU589943:NSV589943 OCQ589943:OCR589943 OMM589943:OMN589943 OWI589943:OWJ589943 PGE589943:PGF589943 PQA589943:PQB589943 PZW589943:PZX589943 QJS589943:QJT589943 QTO589943:QTP589943 RDK589943:RDL589943 RNG589943:RNH589943 RXC589943:RXD589943 SGY589943:SGZ589943 SQU589943:SQV589943 TAQ589943:TAR589943 TKM589943:TKN589943 TUI589943:TUJ589943 UEE589943:UEF589943 UOA589943:UOB589943 UXW589943:UXX589943 VHS589943:VHT589943 VRO589943:VRP589943 WBK589943:WBL589943 WLG589943:WLH589943 WVC589943:WVD589943 G655344:K655500 IQ655479:IR655479 SM655479:SN655479 ACI655479:ACJ655479 AME655479:AMF655479 AWA655479:AWB655479 BFW655479:BFX655479 BPS655479:BPT655479 BZO655479:BZP655479 CJK655479:CJL655479 CTG655479:CTH655479 DDC655479:DDD655479 DMY655479:DMZ655479 DWU655479:DWV655479 EGQ655479:EGR655479 EQM655479:EQN655479 FAI655479:FAJ655479 FKE655479:FKF655479 FUA655479:FUB655479 GDW655479:GDX655479 GNS655479:GNT655479 GXO655479:GXP655479 HHK655479:HHL655479 HRG655479:HRH655479 IBC655479:IBD655479 IKY655479:IKZ655479 IUU655479:IUV655479 JEQ655479:JER655479 JOM655479:JON655479 JYI655479:JYJ655479 KIE655479:KIF655479 KSA655479:KSB655479 LBW655479:LBX655479 LLS655479:LLT655479 LVO655479:LVP655479 MFK655479:MFL655479 MPG655479:MPH655479 MZC655479:MZD655479 NIY655479:NIZ655479 NSU655479:NSV655479 OCQ655479:OCR655479 OMM655479:OMN655479 OWI655479:OWJ655479 PGE655479:PGF655479 PQA655479:PQB655479 PZW655479:PZX655479 QJS655479:QJT655479 QTO655479:QTP655479 RDK655479:RDL655479 RNG655479:RNH655479 RXC655479:RXD655479 SGY655479:SGZ655479 SQU655479:SQV655479 TAQ655479:TAR655479 TKM655479:TKN655479 TUI655479:TUJ655479 UEE655479:UEF655479 UOA655479:UOB655479 UXW655479:UXX655479 VHS655479:VHT655479 VRO655479:VRP655479 WBK655479:WBL655479 WLG655479:WLH655479 WVC655479:WVD655479 G720880:K721036 IQ721015:IR721015 SM721015:SN721015 ACI721015:ACJ721015 AME721015:AMF721015 AWA721015:AWB721015 BFW721015:BFX721015 BPS721015:BPT721015 BZO721015:BZP721015 CJK721015:CJL721015 CTG721015:CTH721015 DDC721015:DDD721015 DMY721015:DMZ721015 DWU721015:DWV721015 EGQ721015:EGR721015 EQM721015:EQN721015 FAI721015:FAJ721015 FKE721015:FKF721015 FUA721015:FUB721015 GDW721015:GDX721015 GNS721015:GNT721015 GXO721015:GXP721015 HHK721015:HHL721015 HRG721015:HRH721015 IBC721015:IBD721015 IKY721015:IKZ721015 IUU721015:IUV721015 JEQ721015:JER721015 JOM721015:JON721015 JYI721015:JYJ721015 KIE721015:KIF721015 KSA721015:KSB721015 LBW721015:LBX721015 LLS721015:LLT721015 LVO721015:LVP721015 MFK721015:MFL721015 MPG721015:MPH721015 MZC721015:MZD721015 NIY721015:NIZ721015 NSU721015:NSV721015 OCQ721015:OCR721015 OMM721015:OMN721015 OWI721015:OWJ721015 PGE721015:PGF721015 PQA721015:PQB721015 PZW721015:PZX721015 QJS721015:QJT721015 QTO721015:QTP721015 RDK721015:RDL721015 RNG721015:RNH721015 RXC721015:RXD721015 SGY721015:SGZ721015 SQU721015:SQV721015 TAQ721015:TAR721015 TKM721015:TKN721015 TUI721015:TUJ721015 UEE721015:UEF721015 UOA721015:UOB721015 UXW721015:UXX721015 VHS721015:VHT721015 VRO721015:VRP721015 WBK721015:WBL721015 WLG721015:WLH721015 WVC721015:WVD721015 G786416:K786572 IQ786551:IR786551 SM786551:SN786551 ACI786551:ACJ786551 AME786551:AMF786551 AWA786551:AWB786551 BFW786551:BFX786551 BPS786551:BPT786551 BZO786551:BZP786551 CJK786551:CJL786551 CTG786551:CTH786551 DDC786551:DDD786551 DMY786551:DMZ786551 DWU786551:DWV786551 EGQ786551:EGR786551 EQM786551:EQN786551 FAI786551:FAJ786551 FKE786551:FKF786551 FUA786551:FUB786551 GDW786551:GDX786551 GNS786551:GNT786551 GXO786551:GXP786551 HHK786551:HHL786551 HRG786551:HRH786551 IBC786551:IBD786551 IKY786551:IKZ786551 IUU786551:IUV786551 JEQ786551:JER786551 JOM786551:JON786551 JYI786551:JYJ786551 KIE786551:KIF786551 KSA786551:KSB786551 LBW786551:LBX786551 LLS786551:LLT786551 LVO786551:LVP786551 MFK786551:MFL786551 MPG786551:MPH786551 MZC786551:MZD786551 NIY786551:NIZ786551 NSU786551:NSV786551 OCQ786551:OCR786551 OMM786551:OMN786551 OWI786551:OWJ786551 PGE786551:PGF786551 PQA786551:PQB786551 PZW786551:PZX786551 QJS786551:QJT786551 QTO786551:QTP786551 RDK786551:RDL786551 RNG786551:RNH786551 RXC786551:RXD786551 SGY786551:SGZ786551 SQU786551:SQV786551 TAQ786551:TAR786551 TKM786551:TKN786551 TUI786551:TUJ786551 UEE786551:UEF786551 UOA786551:UOB786551 UXW786551:UXX786551 VHS786551:VHT786551 VRO786551:VRP786551 WBK786551:WBL786551 WLG786551:WLH786551 WVC786551:WVD786551 G851952:K852108 IQ852087:IR852087 SM852087:SN852087 ACI852087:ACJ852087 AME852087:AMF852087 AWA852087:AWB852087 BFW852087:BFX852087 BPS852087:BPT852087 BZO852087:BZP852087 CJK852087:CJL852087 CTG852087:CTH852087 DDC852087:DDD852087 DMY852087:DMZ852087 DWU852087:DWV852087 EGQ852087:EGR852087 EQM852087:EQN852087 FAI852087:FAJ852087 FKE852087:FKF852087 FUA852087:FUB852087 GDW852087:GDX852087 GNS852087:GNT852087 GXO852087:GXP852087 HHK852087:HHL852087 HRG852087:HRH852087 IBC852087:IBD852087 IKY852087:IKZ852087 IUU852087:IUV852087 JEQ852087:JER852087 JOM852087:JON852087 JYI852087:JYJ852087 KIE852087:KIF852087 KSA852087:KSB852087 LBW852087:LBX852087 LLS852087:LLT852087 LVO852087:LVP852087 MFK852087:MFL852087 MPG852087:MPH852087 MZC852087:MZD852087 NIY852087:NIZ852087 NSU852087:NSV852087 OCQ852087:OCR852087 OMM852087:OMN852087 OWI852087:OWJ852087 PGE852087:PGF852087 PQA852087:PQB852087 PZW852087:PZX852087 QJS852087:QJT852087 QTO852087:QTP852087 RDK852087:RDL852087 RNG852087:RNH852087 RXC852087:RXD852087 SGY852087:SGZ852087 SQU852087:SQV852087 TAQ852087:TAR852087 TKM852087:TKN852087 TUI852087:TUJ852087 UEE852087:UEF852087 UOA852087:UOB852087 UXW852087:UXX852087 VHS852087:VHT852087 VRO852087:VRP852087 WBK852087:WBL852087 WLG852087:WLH852087 WVC852087:WVD852087 G917488:K917644 IQ917623:IR917623 SM917623:SN917623 ACI917623:ACJ917623 AME917623:AMF917623 AWA917623:AWB917623 BFW917623:BFX917623 BPS917623:BPT917623 BZO917623:BZP917623 CJK917623:CJL917623 CTG917623:CTH917623 DDC917623:DDD917623 DMY917623:DMZ917623 DWU917623:DWV917623 EGQ917623:EGR917623 EQM917623:EQN917623 FAI917623:FAJ917623 FKE917623:FKF917623 FUA917623:FUB917623 GDW917623:GDX917623 GNS917623:GNT917623 GXO917623:GXP917623 HHK917623:HHL917623 HRG917623:HRH917623 IBC917623:IBD917623 IKY917623:IKZ917623 IUU917623:IUV917623 JEQ917623:JER917623 JOM917623:JON917623 JYI917623:JYJ917623 KIE917623:KIF917623 KSA917623:KSB917623 LBW917623:LBX917623 LLS917623:LLT917623 LVO917623:LVP917623 MFK917623:MFL917623 MPG917623:MPH917623 MZC917623:MZD917623 NIY917623:NIZ917623 NSU917623:NSV917623 OCQ917623:OCR917623 OMM917623:OMN917623 OWI917623:OWJ917623 PGE917623:PGF917623 PQA917623:PQB917623 PZW917623:PZX917623 QJS917623:QJT917623 QTO917623:QTP917623 RDK917623:RDL917623 RNG917623:RNH917623 RXC917623:RXD917623 SGY917623:SGZ917623 SQU917623:SQV917623 TAQ917623:TAR917623 TKM917623:TKN917623 TUI917623:TUJ917623 UEE917623:UEF917623 UOA917623:UOB917623 UXW917623:UXX917623 VHS917623:VHT917623 VRO917623:VRP917623 WBK917623:WBL917623 WLG917623:WLH917623 WVC917623:WVD917623 G983024:K983180 IQ983159:IR983159 SM983159:SN983159 ACI983159:ACJ983159 AME983159:AMF983159 AWA983159:AWB983159 BFW983159:BFX983159 BPS983159:BPT983159 BZO983159:BZP983159 CJK983159:CJL983159 CTG983159:CTH983159 DDC983159:DDD983159 DMY983159:DMZ983159 DWU983159:DWV983159 EGQ983159:EGR983159 EQM983159:EQN983159 FAI983159:FAJ983159 FKE983159:FKF983159 FUA983159:FUB983159 GDW983159:GDX983159 GNS983159:GNT983159 GXO983159:GXP983159 HHK983159:HHL983159 HRG983159:HRH983159 IBC983159:IBD983159 IKY983159:IKZ983159 IUU983159:IUV983159 JEQ983159:JER983159 JOM983159:JON983159 JYI983159:JYJ983159 KIE983159:KIF983159 KSA983159:KSB983159 LBW983159:LBX983159 LLS983159:LLT983159 LVO983159:LVP983159 MFK983159:MFL983159 MPG983159:MPH983159 MZC983159:MZD983159 NIY983159:NIZ983159 NSU983159:NSV983159 OCQ983159:OCR983159 OMM983159:OMN983159 OWI983159:OWJ983159 PGE983159:PGF983159 PQA983159:PQB983159 PZW983159:PZX983159 QJS983159:QJT983159 QTO983159:QTP983159 RDK983159:RDL983159 RNG983159:RNH983159 RXC983159:RXD983159 SGY983159:SGZ983159 SQU983159:SQV983159 TAQ983159:TAR983159 TKM983159:TKN983159 TUI983159:TUJ983159 UEE983159:UEF983159 UOA983159:UOB983159 UXW983159:UXX983159 VHS983159:VHT983159 VRO983159:VRP983159 WBK983159:WBL983159 WLG983159:WLH983159 WVC983159:WVD983159 IQ136:IR136 SM136:SN136 ACI136:ACJ136 AME136:AMF136 AWA136:AWB136 BFW136:BFX136 BPS136:BPT136 BZO136:BZP136 CJK136:CJL136 CTG136:CTH136 DDC136:DDD136 DMY136:DMZ136 DWU136:DWV136 EGQ136:EGR136 EQM136:EQN136 FAI136:FAJ136 FKE136:FKF136 FUA136:FUB136 GDW136:GDX136 GNS136:GNT136 GXO136:GXP136 HHK136:HHL136 HRG136:HRH136 IBC136:IBD136 IKY136:IKZ136 IUU136:IUV136 JEQ136:JER136 JOM136:JON136 JYI136:JYJ136 KIE136:KIF136 KSA136:KSB136 LBW136:LBX136 LLS136:LLT136 LVO136:LVP136 MFK136:MFL136 MPG136:MPH136 MZC136:MZD136 NIY136:NIZ136 NSU136:NSV136 OCQ136:OCR136 OMM136:OMN136 OWI136:OWJ136 PGE136:PGF136 PQA136:PQB136 PZW136:PZX136 QJS136:QJT136 QTO136:QTP136 RDK136:RDL136 RNG136:RNH136 RXC136:RXD136 SGY136:SGZ136 SQU136:SQV136 TAQ136:TAR136 TKM136:TKN136 TUI136:TUJ136 UEE136:UEF136 UOA136:UOB136 UXW136:UXX136 VHS136:VHT136 VRO136:VRP136 WBK136:WBL136 WLG136:WLH136 WVC136:WVD136 IQ65651:IR65651 SM65651:SN65651 ACI65651:ACJ65651 AME65651:AMF65651 AWA65651:AWB65651 BFW65651:BFX65651 BPS65651:BPT65651 BZO65651:BZP65651 CJK65651:CJL65651 CTG65651:CTH65651 DDC65651:DDD65651 DMY65651:DMZ65651 DWU65651:DWV65651 EGQ65651:EGR65651 EQM65651:EQN65651 FAI65651:FAJ65651 FKE65651:FKF65651 FUA65651:FUB65651 GDW65651:GDX65651 GNS65651:GNT65651 GXO65651:GXP65651 HHK65651:HHL65651 HRG65651:HRH65651 IBC65651:IBD65651 IKY65651:IKZ65651 IUU65651:IUV65651 JEQ65651:JER65651 JOM65651:JON65651 JYI65651:JYJ65651 KIE65651:KIF65651 KSA65651:KSB65651 LBW65651:LBX65651 LLS65651:LLT65651 LVO65651:LVP65651 MFK65651:MFL65651 MPG65651:MPH65651 MZC65651:MZD65651 NIY65651:NIZ65651 NSU65651:NSV65651 OCQ65651:OCR65651 OMM65651:OMN65651 OWI65651:OWJ65651 PGE65651:PGF65651 PQA65651:PQB65651 PZW65651:PZX65651 QJS65651:QJT65651 QTO65651:QTP65651 RDK65651:RDL65651 RNG65651:RNH65651 RXC65651:RXD65651 SGY65651:SGZ65651 SQU65651:SQV65651 TAQ65651:TAR65651 TKM65651:TKN65651 TUI65651:TUJ65651 UEE65651:UEF65651 UOA65651:UOB65651 UXW65651:UXX65651 VHS65651:VHT65651 VRO65651:VRP65651 WBK65651:WBL65651 WLG65651:WLH65651 WVC65651:WVD65651 IQ131187:IR131187 SM131187:SN131187 ACI131187:ACJ131187 AME131187:AMF131187 AWA131187:AWB131187 BFW131187:BFX131187 BPS131187:BPT131187 BZO131187:BZP131187 CJK131187:CJL131187 CTG131187:CTH131187 DDC131187:DDD131187 DMY131187:DMZ131187 DWU131187:DWV131187 EGQ131187:EGR131187 EQM131187:EQN131187 FAI131187:FAJ131187 FKE131187:FKF131187 FUA131187:FUB131187 GDW131187:GDX131187 GNS131187:GNT131187 GXO131187:GXP131187 HHK131187:HHL131187 HRG131187:HRH131187 IBC131187:IBD131187 IKY131187:IKZ131187 IUU131187:IUV131187 JEQ131187:JER131187 JOM131187:JON131187 JYI131187:JYJ131187 KIE131187:KIF131187 KSA131187:KSB131187 LBW131187:LBX131187 LLS131187:LLT131187 LVO131187:LVP131187 MFK131187:MFL131187 MPG131187:MPH131187 MZC131187:MZD131187 NIY131187:NIZ131187 NSU131187:NSV131187 OCQ131187:OCR131187 OMM131187:OMN131187 OWI131187:OWJ131187 PGE131187:PGF131187 PQA131187:PQB131187 PZW131187:PZX131187 QJS131187:QJT131187 QTO131187:QTP131187 RDK131187:RDL131187 RNG131187:RNH131187 RXC131187:RXD131187 SGY131187:SGZ131187 SQU131187:SQV131187 TAQ131187:TAR131187 TKM131187:TKN131187 TUI131187:TUJ131187 UEE131187:UEF131187 UOA131187:UOB131187 UXW131187:UXX131187 VHS131187:VHT131187 VRO131187:VRP131187 WBK131187:WBL131187 WLG131187:WLH131187 WVC131187:WVD131187 IQ196723:IR196723 SM196723:SN196723 ACI196723:ACJ196723 AME196723:AMF196723 AWA196723:AWB196723 BFW196723:BFX196723 BPS196723:BPT196723 BZO196723:BZP196723 CJK196723:CJL196723 CTG196723:CTH196723 DDC196723:DDD196723 DMY196723:DMZ196723 DWU196723:DWV196723 EGQ196723:EGR196723 EQM196723:EQN196723 FAI196723:FAJ196723 FKE196723:FKF196723 FUA196723:FUB196723 GDW196723:GDX196723 GNS196723:GNT196723 GXO196723:GXP196723 HHK196723:HHL196723 HRG196723:HRH196723 IBC196723:IBD196723 IKY196723:IKZ196723 IUU196723:IUV196723 JEQ196723:JER196723 JOM196723:JON196723 JYI196723:JYJ196723 KIE196723:KIF196723 KSA196723:KSB196723 LBW196723:LBX196723 LLS196723:LLT196723 LVO196723:LVP196723 MFK196723:MFL196723 MPG196723:MPH196723 MZC196723:MZD196723 NIY196723:NIZ196723 NSU196723:NSV196723 OCQ196723:OCR196723 OMM196723:OMN196723 OWI196723:OWJ196723 PGE196723:PGF196723 PQA196723:PQB196723 PZW196723:PZX196723 QJS196723:QJT196723 QTO196723:QTP196723 RDK196723:RDL196723 RNG196723:RNH196723 RXC196723:RXD196723 SGY196723:SGZ196723 SQU196723:SQV196723 TAQ196723:TAR196723 TKM196723:TKN196723 TUI196723:TUJ196723 UEE196723:UEF196723 UOA196723:UOB196723 UXW196723:UXX196723 VHS196723:VHT196723 VRO196723:VRP196723 WBK196723:WBL196723 WLG196723:WLH196723 WVC196723:WVD196723 IQ262259:IR262259 SM262259:SN262259 ACI262259:ACJ262259 AME262259:AMF262259 AWA262259:AWB262259 BFW262259:BFX262259 BPS262259:BPT262259 BZO262259:BZP262259 CJK262259:CJL262259 CTG262259:CTH262259 DDC262259:DDD262259 DMY262259:DMZ262259 DWU262259:DWV262259 EGQ262259:EGR262259 EQM262259:EQN262259 FAI262259:FAJ262259 FKE262259:FKF262259 FUA262259:FUB262259 GDW262259:GDX262259 GNS262259:GNT262259 GXO262259:GXP262259 HHK262259:HHL262259 HRG262259:HRH262259 IBC262259:IBD262259 IKY262259:IKZ262259 IUU262259:IUV262259 JEQ262259:JER262259 JOM262259:JON262259 JYI262259:JYJ262259 KIE262259:KIF262259 KSA262259:KSB262259 LBW262259:LBX262259 LLS262259:LLT262259 LVO262259:LVP262259 MFK262259:MFL262259 MPG262259:MPH262259 MZC262259:MZD262259 NIY262259:NIZ262259 NSU262259:NSV262259 OCQ262259:OCR262259 OMM262259:OMN262259 OWI262259:OWJ262259 PGE262259:PGF262259 PQA262259:PQB262259 PZW262259:PZX262259 QJS262259:QJT262259 QTO262259:QTP262259 RDK262259:RDL262259 RNG262259:RNH262259 RXC262259:RXD262259 SGY262259:SGZ262259 SQU262259:SQV262259 TAQ262259:TAR262259 TKM262259:TKN262259 TUI262259:TUJ262259 UEE262259:UEF262259 UOA262259:UOB262259 UXW262259:UXX262259 VHS262259:VHT262259 VRO262259:VRP262259 WBK262259:WBL262259 WLG262259:WLH262259 WVC262259:WVD262259 IQ327795:IR327795 SM327795:SN327795 ACI327795:ACJ327795 AME327795:AMF327795 AWA327795:AWB327795 BFW327795:BFX327795 BPS327795:BPT327795 BZO327795:BZP327795 CJK327795:CJL327795 CTG327795:CTH327795 DDC327795:DDD327795 DMY327795:DMZ327795 DWU327795:DWV327795 EGQ327795:EGR327795 EQM327795:EQN327795 FAI327795:FAJ327795 FKE327795:FKF327795 FUA327795:FUB327795 GDW327795:GDX327795 GNS327795:GNT327795 GXO327795:GXP327795 HHK327795:HHL327795 HRG327795:HRH327795 IBC327795:IBD327795 IKY327795:IKZ327795 IUU327795:IUV327795 JEQ327795:JER327795 JOM327795:JON327795 JYI327795:JYJ327795 KIE327795:KIF327795 KSA327795:KSB327795 LBW327795:LBX327795 LLS327795:LLT327795 LVO327795:LVP327795 MFK327795:MFL327795 MPG327795:MPH327795 MZC327795:MZD327795 NIY327795:NIZ327795 NSU327795:NSV327795 OCQ327795:OCR327795 OMM327795:OMN327795 OWI327795:OWJ327795 PGE327795:PGF327795 PQA327795:PQB327795 PZW327795:PZX327795 QJS327795:QJT327795 QTO327795:QTP327795 RDK327795:RDL327795 RNG327795:RNH327795 RXC327795:RXD327795 SGY327795:SGZ327795 SQU327795:SQV327795 TAQ327795:TAR327795 TKM327795:TKN327795 TUI327795:TUJ327795 UEE327795:UEF327795 UOA327795:UOB327795 UXW327795:UXX327795 VHS327795:VHT327795 VRO327795:VRP327795 WBK327795:WBL327795 WLG327795:WLH327795 WVC327795:WVD327795 IQ393331:IR393331 SM393331:SN393331 ACI393331:ACJ393331 AME393331:AMF393331 AWA393331:AWB393331 BFW393331:BFX393331 BPS393331:BPT393331 BZO393331:BZP393331 CJK393331:CJL393331 CTG393331:CTH393331 DDC393331:DDD393331 DMY393331:DMZ393331 DWU393331:DWV393331 EGQ393331:EGR393331 EQM393331:EQN393331 FAI393331:FAJ393331 FKE393331:FKF393331 FUA393331:FUB393331 GDW393331:GDX393331 GNS393331:GNT393331 GXO393331:GXP393331 HHK393331:HHL393331 HRG393331:HRH393331 IBC393331:IBD393331 IKY393331:IKZ393331 IUU393331:IUV393331 JEQ393331:JER393331 JOM393331:JON393331 JYI393331:JYJ393331 KIE393331:KIF393331 KSA393331:KSB393331 LBW393331:LBX393331 LLS393331:LLT393331 LVO393331:LVP393331 MFK393331:MFL393331 MPG393331:MPH393331 MZC393331:MZD393331 NIY393331:NIZ393331 NSU393331:NSV393331 OCQ393331:OCR393331 OMM393331:OMN393331 OWI393331:OWJ393331 PGE393331:PGF393331 PQA393331:PQB393331 PZW393331:PZX393331 QJS393331:QJT393331 QTO393331:QTP393331 RDK393331:RDL393331 RNG393331:RNH393331 RXC393331:RXD393331 SGY393331:SGZ393331 SQU393331:SQV393331 TAQ393331:TAR393331 TKM393331:TKN393331 TUI393331:TUJ393331 UEE393331:UEF393331 UOA393331:UOB393331 UXW393331:UXX393331 VHS393331:VHT393331 VRO393331:VRP393331 WBK393331:WBL393331 WLG393331:WLH393331 WVC393331:WVD393331 IQ458867:IR458867 SM458867:SN458867 ACI458867:ACJ458867 AME458867:AMF458867 AWA458867:AWB458867 BFW458867:BFX458867 BPS458867:BPT458867 BZO458867:BZP458867 CJK458867:CJL458867 CTG458867:CTH458867 DDC458867:DDD458867 DMY458867:DMZ458867 DWU458867:DWV458867 EGQ458867:EGR458867 EQM458867:EQN458867 FAI458867:FAJ458867 FKE458867:FKF458867 FUA458867:FUB458867 GDW458867:GDX458867 GNS458867:GNT458867 GXO458867:GXP458867 HHK458867:HHL458867 HRG458867:HRH458867 IBC458867:IBD458867 IKY458867:IKZ458867 IUU458867:IUV458867 JEQ458867:JER458867 JOM458867:JON458867 JYI458867:JYJ458867 KIE458867:KIF458867 KSA458867:KSB458867 LBW458867:LBX458867 LLS458867:LLT458867 LVO458867:LVP458867 MFK458867:MFL458867 MPG458867:MPH458867 MZC458867:MZD458867 NIY458867:NIZ458867 NSU458867:NSV458867 OCQ458867:OCR458867 OMM458867:OMN458867 OWI458867:OWJ458867 PGE458867:PGF458867 PQA458867:PQB458867 PZW458867:PZX458867 QJS458867:QJT458867 QTO458867:QTP458867 RDK458867:RDL458867 RNG458867:RNH458867 RXC458867:RXD458867 SGY458867:SGZ458867 SQU458867:SQV458867 TAQ458867:TAR458867 TKM458867:TKN458867 TUI458867:TUJ458867 UEE458867:UEF458867 UOA458867:UOB458867 UXW458867:UXX458867 VHS458867:VHT458867 VRO458867:VRP458867 WBK458867:WBL458867 WLG458867:WLH458867 WVC458867:WVD458867 IQ524403:IR524403 SM524403:SN524403 ACI524403:ACJ524403 AME524403:AMF524403 AWA524403:AWB524403 BFW524403:BFX524403 BPS524403:BPT524403 BZO524403:BZP524403 CJK524403:CJL524403 CTG524403:CTH524403 DDC524403:DDD524403 DMY524403:DMZ524403 DWU524403:DWV524403 EGQ524403:EGR524403 EQM524403:EQN524403 FAI524403:FAJ524403 FKE524403:FKF524403 FUA524403:FUB524403 GDW524403:GDX524403 GNS524403:GNT524403 GXO524403:GXP524403 HHK524403:HHL524403 HRG524403:HRH524403 IBC524403:IBD524403 IKY524403:IKZ524403 IUU524403:IUV524403 JEQ524403:JER524403 JOM524403:JON524403 JYI524403:JYJ524403 KIE524403:KIF524403 KSA524403:KSB524403 LBW524403:LBX524403 LLS524403:LLT524403 LVO524403:LVP524403 MFK524403:MFL524403 MPG524403:MPH524403 MZC524403:MZD524403 NIY524403:NIZ524403 NSU524403:NSV524403 OCQ524403:OCR524403 OMM524403:OMN524403 OWI524403:OWJ524403 PGE524403:PGF524403 PQA524403:PQB524403 PZW524403:PZX524403 QJS524403:QJT524403 QTO524403:QTP524403 RDK524403:RDL524403 RNG524403:RNH524403 RXC524403:RXD524403 SGY524403:SGZ524403 SQU524403:SQV524403 TAQ524403:TAR524403 TKM524403:TKN524403 TUI524403:TUJ524403 UEE524403:UEF524403 UOA524403:UOB524403 UXW524403:UXX524403 VHS524403:VHT524403 VRO524403:VRP524403 WBK524403:WBL524403 WLG524403:WLH524403 WVC524403:WVD524403 IQ589939:IR589939 SM589939:SN589939 ACI589939:ACJ589939 AME589939:AMF589939 AWA589939:AWB589939 BFW589939:BFX589939 BPS589939:BPT589939 BZO589939:BZP589939 CJK589939:CJL589939 CTG589939:CTH589939 DDC589939:DDD589939 DMY589939:DMZ589939 DWU589939:DWV589939 EGQ589939:EGR589939 EQM589939:EQN589939 FAI589939:FAJ589939 FKE589939:FKF589939 FUA589939:FUB589939 GDW589939:GDX589939 GNS589939:GNT589939 GXO589939:GXP589939 HHK589939:HHL589939 HRG589939:HRH589939 IBC589939:IBD589939 IKY589939:IKZ589939 IUU589939:IUV589939 JEQ589939:JER589939 JOM589939:JON589939 JYI589939:JYJ589939 KIE589939:KIF589939 KSA589939:KSB589939 LBW589939:LBX589939 LLS589939:LLT589939 LVO589939:LVP589939 MFK589939:MFL589939 MPG589939:MPH589939 MZC589939:MZD589939 NIY589939:NIZ589939 NSU589939:NSV589939 OCQ589939:OCR589939 OMM589939:OMN589939 OWI589939:OWJ589939 PGE589939:PGF589939 PQA589939:PQB589939 PZW589939:PZX589939 QJS589939:QJT589939 QTO589939:QTP589939 RDK589939:RDL589939 RNG589939:RNH589939 RXC589939:RXD589939 SGY589939:SGZ589939 SQU589939:SQV589939 TAQ589939:TAR589939 TKM589939:TKN589939 TUI589939:TUJ589939 UEE589939:UEF589939 UOA589939:UOB589939 UXW589939:UXX589939 VHS589939:VHT589939 VRO589939:VRP589939 WBK589939:WBL589939 WLG589939:WLH589939 WVC589939:WVD589939 IQ655475:IR655475 SM655475:SN655475 ACI655475:ACJ655475 AME655475:AMF655475 AWA655475:AWB655475 BFW655475:BFX655475 BPS655475:BPT655475 BZO655475:BZP655475 CJK655475:CJL655475 CTG655475:CTH655475 DDC655475:DDD655475 DMY655475:DMZ655475 DWU655475:DWV655475 EGQ655475:EGR655475 EQM655475:EQN655475 FAI655475:FAJ655475 FKE655475:FKF655475 FUA655475:FUB655475 GDW655475:GDX655475 GNS655475:GNT655475 GXO655475:GXP655475 HHK655475:HHL655475 HRG655475:HRH655475 IBC655475:IBD655475 IKY655475:IKZ655475 IUU655475:IUV655475 JEQ655475:JER655475 JOM655475:JON655475 JYI655475:JYJ655475 KIE655475:KIF655475 KSA655475:KSB655475 LBW655475:LBX655475 LLS655475:LLT655475 LVO655475:LVP655475 MFK655475:MFL655475 MPG655475:MPH655475 MZC655475:MZD655475 NIY655475:NIZ655475 NSU655475:NSV655475 OCQ655475:OCR655475 OMM655475:OMN655475 OWI655475:OWJ655475 PGE655475:PGF655475 PQA655475:PQB655475 PZW655475:PZX655475 QJS655475:QJT655475 QTO655475:QTP655475 RDK655475:RDL655475 RNG655475:RNH655475 RXC655475:RXD655475 SGY655475:SGZ655475 SQU655475:SQV655475 TAQ655475:TAR655475 TKM655475:TKN655475 TUI655475:TUJ655475 UEE655475:UEF655475 UOA655475:UOB655475 UXW655475:UXX655475 VHS655475:VHT655475 VRO655475:VRP655475 WBK655475:WBL655475 WLG655475:WLH655475 WVC655475:WVD655475 IQ721011:IR721011 SM721011:SN721011 ACI721011:ACJ721011 AME721011:AMF721011 AWA721011:AWB721011 BFW721011:BFX721011 BPS721011:BPT721011 BZO721011:BZP721011 CJK721011:CJL721011 CTG721011:CTH721011 DDC721011:DDD721011 DMY721011:DMZ721011 DWU721011:DWV721011 EGQ721011:EGR721011 EQM721011:EQN721011 FAI721011:FAJ721011 FKE721011:FKF721011 FUA721011:FUB721011 GDW721011:GDX721011 GNS721011:GNT721011 GXO721011:GXP721011 HHK721011:HHL721011 HRG721011:HRH721011 IBC721011:IBD721011 IKY721011:IKZ721011 IUU721011:IUV721011 JEQ721011:JER721011 JOM721011:JON721011 JYI721011:JYJ721011 KIE721011:KIF721011 KSA721011:KSB721011 LBW721011:LBX721011 LLS721011:LLT721011 LVO721011:LVP721011 MFK721011:MFL721011 MPG721011:MPH721011 MZC721011:MZD721011 NIY721011:NIZ721011 NSU721011:NSV721011 OCQ721011:OCR721011 OMM721011:OMN721011 OWI721011:OWJ721011 PGE721011:PGF721011 PQA721011:PQB721011 PZW721011:PZX721011 QJS721011:QJT721011 QTO721011:QTP721011 RDK721011:RDL721011 RNG721011:RNH721011 RXC721011:RXD721011 SGY721011:SGZ721011 SQU721011:SQV721011 TAQ721011:TAR721011 TKM721011:TKN721011 TUI721011:TUJ721011 UEE721011:UEF721011 UOA721011:UOB721011 UXW721011:UXX721011 VHS721011:VHT721011 VRO721011:VRP721011 WBK721011:WBL721011 WLG721011:WLH721011 WVC721011:WVD721011 IQ786547:IR786547 SM786547:SN786547 ACI786547:ACJ786547 AME786547:AMF786547 AWA786547:AWB786547 BFW786547:BFX786547 BPS786547:BPT786547 BZO786547:BZP786547 CJK786547:CJL786547 CTG786547:CTH786547 DDC786547:DDD786547 DMY786547:DMZ786547 DWU786547:DWV786547 EGQ786547:EGR786547 EQM786547:EQN786547 FAI786547:FAJ786547 FKE786547:FKF786547 FUA786547:FUB786547 GDW786547:GDX786547 GNS786547:GNT786547 GXO786547:GXP786547 HHK786547:HHL786547 HRG786547:HRH786547 IBC786547:IBD786547 IKY786547:IKZ786547 IUU786547:IUV786547 JEQ786547:JER786547 JOM786547:JON786547 JYI786547:JYJ786547 KIE786547:KIF786547 KSA786547:KSB786547 LBW786547:LBX786547 LLS786547:LLT786547 LVO786547:LVP786547 MFK786547:MFL786547 MPG786547:MPH786547 MZC786547:MZD786547 NIY786547:NIZ786547 NSU786547:NSV786547 OCQ786547:OCR786547 OMM786547:OMN786547 OWI786547:OWJ786547 PGE786547:PGF786547 PQA786547:PQB786547 PZW786547:PZX786547 QJS786547:QJT786547 QTO786547:QTP786547 RDK786547:RDL786547 RNG786547:RNH786547 RXC786547:RXD786547 SGY786547:SGZ786547 SQU786547:SQV786547 TAQ786547:TAR786547 TKM786547:TKN786547 TUI786547:TUJ786547 UEE786547:UEF786547 UOA786547:UOB786547 UXW786547:UXX786547 VHS786547:VHT786547 VRO786547:VRP786547 WBK786547:WBL786547 WLG786547:WLH786547 WVC786547:WVD786547 IQ852083:IR852083 SM852083:SN852083 ACI852083:ACJ852083 AME852083:AMF852083 AWA852083:AWB852083 BFW852083:BFX852083 BPS852083:BPT852083 BZO852083:BZP852083 CJK852083:CJL852083 CTG852083:CTH852083 DDC852083:DDD852083 DMY852083:DMZ852083 DWU852083:DWV852083 EGQ852083:EGR852083 EQM852083:EQN852083 FAI852083:FAJ852083 FKE852083:FKF852083 FUA852083:FUB852083 GDW852083:GDX852083 GNS852083:GNT852083 GXO852083:GXP852083 HHK852083:HHL852083 HRG852083:HRH852083 IBC852083:IBD852083 IKY852083:IKZ852083 IUU852083:IUV852083 JEQ852083:JER852083 JOM852083:JON852083 JYI852083:JYJ852083 KIE852083:KIF852083 KSA852083:KSB852083 LBW852083:LBX852083 LLS852083:LLT852083 LVO852083:LVP852083 MFK852083:MFL852083 MPG852083:MPH852083 MZC852083:MZD852083 NIY852083:NIZ852083 NSU852083:NSV852083 OCQ852083:OCR852083 OMM852083:OMN852083 OWI852083:OWJ852083 PGE852083:PGF852083 PQA852083:PQB852083 PZW852083:PZX852083 QJS852083:QJT852083 QTO852083:QTP852083 RDK852083:RDL852083 RNG852083:RNH852083 RXC852083:RXD852083 SGY852083:SGZ852083 SQU852083:SQV852083 TAQ852083:TAR852083 TKM852083:TKN852083 TUI852083:TUJ852083 UEE852083:UEF852083 UOA852083:UOB852083 UXW852083:UXX852083 VHS852083:VHT852083 VRO852083:VRP852083 WBK852083:WBL852083 WLG852083:WLH852083 WVC852083:WVD852083 IQ917619:IR917619 SM917619:SN917619 ACI917619:ACJ917619 AME917619:AMF917619 AWA917619:AWB917619 BFW917619:BFX917619 BPS917619:BPT917619 BZO917619:BZP917619 CJK917619:CJL917619 CTG917619:CTH917619 DDC917619:DDD917619 DMY917619:DMZ917619 DWU917619:DWV917619 EGQ917619:EGR917619 EQM917619:EQN917619 FAI917619:FAJ917619 FKE917619:FKF917619 FUA917619:FUB917619 GDW917619:GDX917619 GNS917619:GNT917619 GXO917619:GXP917619 HHK917619:HHL917619 HRG917619:HRH917619 IBC917619:IBD917619 IKY917619:IKZ917619 IUU917619:IUV917619 JEQ917619:JER917619 JOM917619:JON917619 JYI917619:JYJ917619 KIE917619:KIF917619 KSA917619:KSB917619 LBW917619:LBX917619 LLS917619:LLT917619 LVO917619:LVP917619 MFK917619:MFL917619 MPG917619:MPH917619 MZC917619:MZD917619 NIY917619:NIZ917619 NSU917619:NSV917619 OCQ917619:OCR917619 OMM917619:OMN917619 OWI917619:OWJ917619 PGE917619:PGF917619 PQA917619:PQB917619 PZW917619:PZX917619 QJS917619:QJT917619 QTO917619:QTP917619 RDK917619:RDL917619 RNG917619:RNH917619 RXC917619:RXD917619 SGY917619:SGZ917619 SQU917619:SQV917619 TAQ917619:TAR917619 TKM917619:TKN917619 TUI917619:TUJ917619 UEE917619:UEF917619 UOA917619:UOB917619 UXW917619:UXX917619 VHS917619:VHT917619 VRO917619:VRP917619 WBK917619:WBL917619 WLG917619:WLH917619 WVC917619:WVD917619 IQ983155:IR983155 SM983155:SN983155 ACI983155:ACJ983155 AME983155:AMF983155 AWA983155:AWB983155 BFW983155:BFX983155 BPS983155:BPT983155 BZO983155:BZP983155 CJK983155:CJL983155 CTG983155:CTH983155 DDC983155:DDD983155 DMY983155:DMZ983155 DWU983155:DWV983155 EGQ983155:EGR983155 EQM983155:EQN983155 FAI983155:FAJ983155 FKE983155:FKF983155 FUA983155:FUB983155 GDW983155:GDX983155 GNS983155:GNT983155 GXO983155:GXP983155 HHK983155:HHL983155 HRG983155:HRH983155 IBC983155:IBD983155 IKY983155:IKZ983155 IUU983155:IUV983155 JEQ983155:JER983155 JOM983155:JON983155 JYI983155:JYJ983155 KIE983155:KIF983155 KSA983155:KSB983155 LBW983155:LBX983155 LLS983155:LLT983155 LVO983155:LVP983155 MFK983155:MFL983155 MPG983155:MPH983155 MZC983155:MZD983155 NIY983155:NIZ983155 NSU983155:NSV983155 OCQ983155:OCR983155 OMM983155:OMN983155 OWI983155:OWJ983155 PGE983155:PGF983155 PQA983155:PQB983155 PZW983155:PZX983155 QJS983155:QJT983155 QTO983155:QTP983155 RDK983155:RDL983155 RNG983155:RNH983155 RXC983155:RXD983155 SGY983155:SGZ983155 SQU983155:SQV983155 TAQ983155:TAR983155 TKM983155:TKN983155 TUI983155:TUJ983155 UEE983155:UEF983155 UOA983155:UOB983155 UXW983155:UXX983155 VHS983155:VHT983155 VRO983155:VRP983155 WBK983155:WBL983155 WLG983155:WLH983155 WVC983155:WVD983155 IQ65520:IV65650 SM65520:SR65650 ACI65520:ACN65650 AME65520:AMJ65650 AWA65520:AWF65650 BFW65520:BGB65650 BPS65520:BPX65650 BZO65520:BZT65650 CJK65520:CJP65650 CTG65520:CTL65650 DDC65520:DDH65650 DMY65520:DND65650 DWU65520:DWZ65650 EGQ65520:EGV65650 EQM65520:EQR65650 FAI65520:FAN65650 FKE65520:FKJ65650 FUA65520:FUF65650 GDW65520:GEB65650 GNS65520:GNX65650 GXO65520:GXT65650 HHK65520:HHP65650 HRG65520:HRL65650 IBC65520:IBH65650 IKY65520:ILD65650 IUU65520:IUZ65650 JEQ65520:JEV65650 JOM65520:JOR65650 JYI65520:JYN65650 KIE65520:KIJ65650 KSA65520:KSF65650 LBW65520:LCB65650 LLS65520:LLX65650 LVO65520:LVT65650 MFK65520:MFP65650 MPG65520:MPL65650 MZC65520:MZH65650 NIY65520:NJD65650 NSU65520:NSZ65650 OCQ65520:OCV65650 OMM65520:OMR65650 OWI65520:OWN65650 PGE65520:PGJ65650 PQA65520:PQF65650 PZW65520:QAB65650 QJS65520:QJX65650 QTO65520:QTT65650 RDK65520:RDP65650 RNG65520:RNL65650 RXC65520:RXH65650 SGY65520:SHD65650 SQU65520:SQZ65650 TAQ65520:TAV65650 TKM65520:TKR65650 TUI65520:TUN65650 UEE65520:UEJ65650 UOA65520:UOF65650 UXW65520:UYB65650 VHS65520:VHX65650 VRO65520:VRT65650 WBK65520:WBP65650 WLG65520:WLL65650 WVC65520:WVH65650 IQ131056:IV131186 SM131056:SR131186 ACI131056:ACN131186 AME131056:AMJ131186 AWA131056:AWF131186 BFW131056:BGB131186 BPS131056:BPX131186 BZO131056:BZT131186 CJK131056:CJP131186 CTG131056:CTL131186 DDC131056:DDH131186 DMY131056:DND131186 DWU131056:DWZ131186 EGQ131056:EGV131186 EQM131056:EQR131186 FAI131056:FAN131186 FKE131056:FKJ131186 FUA131056:FUF131186 GDW131056:GEB131186 GNS131056:GNX131186 GXO131056:GXT131186 HHK131056:HHP131186 HRG131056:HRL131186 IBC131056:IBH131186 IKY131056:ILD131186 IUU131056:IUZ131186 JEQ131056:JEV131186 JOM131056:JOR131186 JYI131056:JYN131186 KIE131056:KIJ131186 KSA131056:KSF131186 LBW131056:LCB131186 LLS131056:LLX131186 LVO131056:LVT131186 MFK131056:MFP131186 MPG131056:MPL131186 MZC131056:MZH131186 NIY131056:NJD131186 NSU131056:NSZ131186 OCQ131056:OCV131186 OMM131056:OMR131186 OWI131056:OWN131186 PGE131056:PGJ131186 PQA131056:PQF131186 PZW131056:QAB131186 QJS131056:QJX131186 QTO131056:QTT131186 RDK131056:RDP131186 RNG131056:RNL131186 RXC131056:RXH131186 SGY131056:SHD131186 SQU131056:SQZ131186 TAQ131056:TAV131186 TKM131056:TKR131186 TUI131056:TUN131186 UEE131056:UEJ131186 UOA131056:UOF131186 UXW131056:UYB131186 VHS131056:VHX131186 VRO131056:VRT131186 WBK131056:WBP131186 WLG131056:WLL131186 WVC131056:WVH131186 IQ196592:IV196722 SM196592:SR196722 ACI196592:ACN196722 AME196592:AMJ196722 AWA196592:AWF196722 BFW196592:BGB196722 BPS196592:BPX196722 BZO196592:BZT196722 CJK196592:CJP196722 CTG196592:CTL196722 DDC196592:DDH196722 DMY196592:DND196722 DWU196592:DWZ196722 EGQ196592:EGV196722 EQM196592:EQR196722 FAI196592:FAN196722 FKE196592:FKJ196722 FUA196592:FUF196722 GDW196592:GEB196722 GNS196592:GNX196722 GXO196592:GXT196722 HHK196592:HHP196722 HRG196592:HRL196722 IBC196592:IBH196722 IKY196592:ILD196722 IUU196592:IUZ196722 JEQ196592:JEV196722 JOM196592:JOR196722 JYI196592:JYN196722 KIE196592:KIJ196722 KSA196592:KSF196722 LBW196592:LCB196722 LLS196592:LLX196722 LVO196592:LVT196722 MFK196592:MFP196722 MPG196592:MPL196722 MZC196592:MZH196722 NIY196592:NJD196722 NSU196592:NSZ196722 OCQ196592:OCV196722 OMM196592:OMR196722 OWI196592:OWN196722 PGE196592:PGJ196722 PQA196592:PQF196722 PZW196592:QAB196722 QJS196592:QJX196722 QTO196592:QTT196722 RDK196592:RDP196722 RNG196592:RNL196722 RXC196592:RXH196722 SGY196592:SHD196722 SQU196592:SQZ196722 TAQ196592:TAV196722 TKM196592:TKR196722 TUI196592:TUN196722 UEE196592:UEJ196722 UOA196592:UOF196722 UXW196592:UYB196722 VHS196592:VHX196722 VRO196592:VRT196722 WBK196592:WBP196722 WLG196592:WLL196722 WVC196592:WVH196722 IQ262128:IV262258 SM262128:SR262258 ACI262128:ACN262258 AME262128:AMJ262258 AWA262128:AWF262258 BFW262128:BGB262258 BPS262128:BPX262258 BZO262128:BZT262258 CJK262128:CJP262258 CTG262128:CTL262258 DDC262128:DDH262258 DMY262128:DND262258 DWU262128:DWZ262258 EGQ262128:EGV262258 EQM262128:EQR262258 FAI262128:FAN262258 FKE262128:FKJ262258 FUA262128:FUF262258 GDW262128:GEB262258 GNS262128:GNX262258 GXO262128:GXT262258 HHK262128:HHP262258 HRG262128:HRL262258 IBC262128:IBH262258 IKY262128:ILD262258 IUU262128:IUZ262258 JEQ262128:JEV262258 JOM262128:JOR262258 JYI262128:JYN262258 KIE262128:KIJ262258 KSA262128:KSF262258 LBW262128:LCB262258 LLS262128:LLX262258 LVO262128:LVT262258 MFK262128:MFP262258 MPG262128:MPL262258 MZC262128:MZH262258 NIY262128:NJD262258 NSU262128:NSZ262258 OCQ262128:OCV262258 OMM262128:OMR262258 OWI262128:OWN262258 PGE262128:PGJ262258 PQA262128:PQF262258 PZW262128:QAB262258 QJS262128:QJX262258 QTO262128:QTT262258 RDK262128:RDP262258 RNG262128:RNL262258 RXC262128:RXH262258 SGY262128:SHD262258 SQU262128:SQZ262258 TAQ262128:TAV262258 TKM262128:TKR262258 TUI262128:TUN262258 UEE262128:UEJ262258 UOA262128:UOF262258 UXW262128:UYB262258 VHS262128:VHX262258 VRO262128:VRT262258 WBK262128:WBP262258 WLG262128:WLL262258 WVC262128:WVH262258 IQ327664:IV327794 SM327664:SR327794 ACI327664:ACN327794 AME327664:AMJ327794 AWA327664:AWF327794 BFW327664:BGB327794 BPS327664:BPX327794 BZO327664:BZT327794 CJK327664:CJP327794 CTG327664:CTL327794 DDC327664:DDH327794 DMY327664:DND327794 DWU327664:DWZ327794 EGQ327664:EGV327794 EQM327664:EQR327794 FAI327664:FAN327794 FKE327664:FKJ327794 FUA327664:FUF327794 GDW327664:GEB327794 GNS327664:GNX327794 GXO327664:GXT327794 HHK327664:HHP327794 HRG327664:HRL327794 IBC327664:IBH327794 IKY327664:ILD327794 IUU327664:IUZ327794 JEQ327664:JEV327794 JOM327664:JOR327794 JYI327664:JYN327794 KIE327664:KIJ327794 KSA327664:KSF327794 LBW327664:LCB327794 LLS327664:LLX327794 LVO327664:LVT327794 MFK327664:MFP327794 MPG327664:MPL327794 MZC327664:MZH327794 NIY327664:NJD327794 NSU327664:NSZ327794 OCQ327664:OCV327794 OMM327664:OMR327794 OWI327664:OWN327794 PGE327664:PGJ327794 PQA327664:PQF327794 PZW327664:QAB327794 QJS327664:QJX327794 QTO327664:QTT327794 RDK327664:RDP327794 RNG327664:RNL327794 RXC327664:RXH327794 SGY327664:SHD327794 SQU327664:SQZ327794 TAQ327664:TAV327794 TKM327664:TKR327794 TUI327664:TUN327794 UEE327664:UEJ327794 UOA327664:UOF327794 UXW327664:UYB327794 VHS327664:VHX327794 VRO327664:VRT327794 WBK327664:WBP327794 WLG327664:WLL327794 WVC327664:WVH327794 IQ393200:IV393330 SM393200:SR393330 ACI393200:ACN393330 AME393200:AMJ393330 AWA393200:AWF393330 BFW393200:BGB393330 BPS393200:BPX393330 BZO393200:BZT393330 CJK393200:CJP393330 CTG393200:CTL393330 DDC393200:DDH393330 DMY393200:DND393330 DWU393200:DWZ393330 EGQ393200:EGV393330 EQM393200:EQR393330 FAI393200:FAN393330 FKE393200:FKJ393330 FUA393200:FUF393330 GDW393200:GEB393330 GNS393200:GNX393330 GXO393200:GXT393330 HHK393200:HHP393330 HRG393200:HRL393330 IBC393200:IBH393330 IKY393200:ILD393330 IUU393200:IUZ393330 JEQ393200:JEV393330 JOM393200:JOR393330 JYI393200:JYN393330 KIE393200:KIJ393330 KSA393200:KSF393330 LBW393200:LCB393330 LLS393200:LLX393330 LVO393200:LVT393330 MFK393200:MFP393330 MPG393200:MPL393330 MZC393200:MZH393330 NIY393200:NJD393330 NSU393200:NSZ393330 OCQ393200:OCV393330 OMM393200:OMR393330 OWI393200:OWN393330 PGE393200:PGJ393330 PQA393200:PQF393330 PZW393200:QAB393330 QJS393200:QJX393330 QTO393200:QTT393330 RDK393200:RDP393330 RNG393200:RNL393330 RXC393200:RXH393330 SGY393200:SHD393330 SQU393200:SQZ393330 TAQ393200:TAV393330 TKM393200:TKR393330 TUI393200:TUN393330 UEE393200:UEJ393330 UOA393200:UOF393330 UXW393200:UYB393330 VHS393200:VHX393330 VRO393200:VRT393330 WBK393200:WBP393330 WLG393200:WLL393330 WVC393200:WVH393330 IQ458736:IV458866 SM458736:SR458866 ACI458736:ACN458866 AME458736:AMJ458866 AWA458736:AWF458866 BFW458736:BGB458866 BPS458736:BPX458866 BZO458736:BZT458866 CJK458736:CJP458866 CTG458736:CTL458866 DDC458736:DDH458866 DMY458736:DND458866 DWU458736:DWZ458866 EGQ458736:EGV458866 EQM458736:EQR458866 FAI458736:FAN458866 FKE458736:FKJ458866 FUA458736:FUF458866 GDW458736:GEB458866 GNS458736:GNX458866 GXO458736:GXT458866 HHK458736:HHP458866 HRG458736:HRL458866 IBC458736:IBH458866 IKY458736:ILD458866 IUU458736:IUZ458866 JEQ458736:JEV458866 JOM458736:JOR458866 JYI458736:JYN458866 KIE458736:KIJ458866 KSA458736:KSF458866 LBW458736:LCB458866 LLS458736:LLX458866 LVO458736:LVT458866 MFK458736:MFP458866 MPG458736:MPL458866 MZC458736:MZH458866 NIY458736:NJD458866 NSU458736:NSZ458866 OCQ458736:OCV458866 OMM458736:OMR458866 OWI458736:OWN458866 PGE458736:PGJ458866 PQA458736:PQF458866 PZW458736:QAB458866 QJS458736:QJX458866 QTO458736:QTT458866 RDK458736:RDP458866 RNG458736:RNL458866 RXC458736:RXH458866 SGY458736:SHD458866 SQU458736:SQZ458866 TAQ458736:TAV458866 TKM458736:TKR458866 TUI458736:TUN458866 UEE458736:UEJ458866 UOA458736:UOF458866 UXW458736:UYB458866 VHS458736:VHX458866 VRO458736:VRT458866 WBK458736:WBP458866 WLG458736:WLL458866 WVC458736:WVH458866 IQ524272:IV524402 SM524272:SR524402 ACI524272:ACN524402 AME524272:AMJ524402 AWA524272:AWF524402 BFW524272:BGB524402 BPS524272:BPX524402 BZO524272:BZT524402 CJK524272:CJP524402 CTG524272:CTL524402 DDC524272:DDH524402 DMY524272:DND524402 DWU524272:DWZ524402 EGQ524272:EGV524402 EQM524272:EQR524402 FAI524272:FAN524402 FKE524272:FKJ524402 FUA524272:FUF524402 GDW524272:GEB524402 GNS524272:GNX524402 GXO524272:GXT524402 HHK524272:HHP524402 HRG524272:HRL524402 IBC524272:IBH524402 IKY524272:ILD524402 IUU524272:IUZ524402 JEQ524272:JEV524402 JOM524272:JOR524402 JYI524272:JYN524402 KIE524272:KIJ524402 KSA524272:KSF524402 LBW524272:LCB524402 LLS524272:LLX524402 LVO524272:LVT524402 MFK524272:MFP524402 MPG524272:MPL524402 MZC524272:MZH524402 NIY524272:NJD524402 NSU524272:NSZ524402 OCQ524272:OCV524402 OMM524272:OMR524402 OWI524272:OWN524402 PGE524272:PGJ524402 PQA524272:PQF524402 PZW524272:QAB524402 QJS524272:QJX524402 QTO524272:QTT524402 RDK524272:RDP524402 RNG524272:RNL524402 RXC524272:RXH524402 SGY524272:SHD524402 SQU524272:SQZ524402 TAQ524272:TAV524402 TKM524272:TKR524402 TUI524272:TUN524402 UEE524272:UEJ524402 UOA524272:UOF524402 UXW524272:UYB524402 VHS524272:VHX524402 VRO524272:VRT524402 WBK524272:WBP524402 WLG524272:WLL524402 WVC524272:WVH524402 IQ589808:IV589938 SM589808:SR589938 ACI589808:ACN589938 AME589808:AMJ589938 AWA589808:AWF589938 BFW589808:BGB589938 BPS589808:BPX589938 BZO589808:BZT589938 CJK589808:CJP589938 CTG589808:CTL589938 DDC589808:DDH589938 DMY589808:DND589938 DWU589808:DWZ589938 EGQ589808:EGV589938 EQM589808:EQR589938 FAI589808:FAN589938 FKE589808:FKJ589938 FUA589808:FUF589938 GDW589808:GEB589938 GNS589808:GNX589938 GXO589808:GXT589938 HHK589808:HHP589938 HRG589808:HRL589938 IBC589808:IBH589938 IKY589808:ILD589938 IUU589808:IUZ589938 JEQ589808:JEV589938 JOM589808:JOR589938 JYI589808:JYN589938 KIE589808:KIJ589938 KSA589808:KSF589938 LBW589808:LCB589938 LLS589808:LLX589938 LVO589808:LVT589938 MFK589808:MFP589938 MPG589808:MPL589938 MZC589808:MZH589938 NIY589808:NJD589938 NSU589808:NSZ589938 OCQ589808:OCV589938 OMM589808:OMR589938 OWI589808:OWN589938 PGE589808:PGJ589938 PQA589808:PQF589938 PZW589808:QAB589938 QJS589808:QJX589938 QTO589808:QTT589938 RDK589808:RDP589938 RNG589808:RNL589938 RXC589808:RXH589938 SGY589808:SHD589938 SQU589808:SQZ589938 TAQ589808:TAV589938 TKM589808:TKR589938 TUI589808:TUN589938 UEE589808:UEJ589938 UOA589808:UOF589938 UXW589808:UYB589938 VHS589808:VHX589938 VRO589808:VRT589938 WBK589808:WBP589938 WLG589808:WLL589938 WVC589808:WVH589938 IQ655344:IV655474 SM655344:SR655474 ACI655344:ACN655474 AME655344:AMJ655474 AWA655344:AWF655474 BFW655344:BGB655474 BPS655344:BPX655474 BZO655344:BZT655474 CJK655344:CJP655474 CTG655344:CTL655474 DDC655344:DDH655474 DMY655344:DND655474 DWU655344:DWZ655474 EGQ655344:EGV655474 EQM655344:EQR655474 FAI655344:FAN655474 FKE655344:FKJ655474 FUA655344:FUF655474 GDW655344:GEB655474 GNS655344:GNX655474 GXO655344:GXT655474 HHK655344:HHP655474 HRG655344:HRL655474 IBC655344:IBH655474 IKY655344:ILD655474 IUU655344:IUZ655474 JEQ655344:JEV655474 JOM655344:JOR655474 JYI655344:JYN655474 KIE655344:KIJ655474 KSA655344:KSF655474 LBW655344:LCB655474 LLS655344:LLX655474 LVO655344:LVT655474 MFK655344:MFP655474 MPG655344:MPL655474 MZC655344:MZH655474 NIY655344:NJD655474 NSU655344:NSZ655474 OCQ655344:OCV655474 OMM655344:OMR655474 OWI655344:OWN655474 PGE655344:PGJ655474 PQA655344:PQF655474 PZW655344:QAB655474 QJS655344:QJX655474 QTO655344:QTT655474 RDK655344:RDP655474 RNG655344:RNL655474 RXC655344:RXH655474 SGY655344:SHD655474 SQU655344:SQZ655474 TAQ655344:TAV655474 TKM655344:TKR655474 TUI655344:TUN655474 UEE655344:UEJ655474 UOA655344:UOF655474 UXW655344:UYB655474 VHS655344:VHX655474 VRO655344:VRT655474 WBK655344:WBP655474 WLG655344:WLL655474 WVC655344:WVH655474 IQ720880:IV721010 SM720880:SR721010 ACI720880:ACN721010 AME720880:AMJ721010 AWA720880:AWF721010 BFW720880:BGB721010 BPS720880:BPX721010 BZO720880:BZT721010 CJK720880:CJP721010 CTG720880:CTL721010 DDC720880:DDH721010 DMY720880:DND721010 DWU720880:DWZ721010 EGQ720880:EGV721010 EQM720880:EQR721010 FAI720880:FAN721010 FKE720880:FKJ721010 FUA720880:FUF721010 GDW720880:GEB721010 GNS720880:GNX721010 GXO720880:GXT721010 HHK720880:HHP721010 HRG720880:HRL721010 IBC720880:IBH721010 IKY720880:ILD721010 IUU720880:IUZ721010 JEQ720880:JEV721010 JOM720880:JOR721010 JYI720880:JYN721010 KIE720880:KIJ721010 KSA720880:KSF721010 LBW720880:LCB721010 LLS720880:LLX721010 LVO720880:LVT721010 MFK720880:MFP721010 MPG720880:MPL721010 MZC720880:MZH721010 NIY720880:NJD721010 NSU720880:NSZ721010 OCQ720880:OCV721010 OMM720880:OMR721010 OWI720880:OWN721010 PGE720880:PGJ721010 PQA720880:PQF721010 PZW720880:QAB721010 QJS720880:QJX721010 QTO720880:QTT721010 RDK720880:RDP721010 RNG720880:RNL721010 RXC720880:RXH721010 SGY720880:SHD721010 SQU720880:SQZ721010 TAQ720880:TAV721010 TKM720880:TKR721010 TUI720880:TUN721010 UEE720880:UEJ721010 UOA720880:UOF721010 UXW720880:UYB721010 VHS720880:VHX721010 VRO720880:VRT721010 WBK720880:WBP721010 WLG720880:WLL721010 WVC720880:WVH721010 IQ786416:IV786546 SM786416:SR786546 ACI786416:ACN786546 AME786416:AMJ786546 AWA786416:AWF786546 BFW786416:BGB786546 BPS786416:BPX786546 BZO786416:BZT786546 CJK786416:CJP786546 CTG786416:CTL786546 DDC786416:DDH786546 DMY786416:DND786546 DWU786416:DWZ786546 EGQ786416:EGV786546 EQM786416:EQR786546 FAI786416:FAN786546 FKE786416:FKJ786546 FUA786416:FUF786546 GDW786416:GEB786546 GNS786416:GNX786546 GXO786416:GXT786546 HHK786416:HHP786546 HRG786416:HRL786546 IBC786416:IBH786546 IKY786416:ILD786546 IUU786416:IUZ786546 JEQ786416:JEV786546 JOM786416:JOR786546 JYI786416:JYN786546 KIE786416:KIJ786546 KSA786416:KSF786546 LBW786416:LCB786546 LLS786416:LLX786546 LVO786416:LVT786546 MFK786416:MFP786546 MPG786416:MPL786546 MZC786416:MZH786546 NIY786416:NJD786546 NSU786416:NSZ786546 OCQ786416:OCV786546 OMM786416:OMR786546 OWI786416:OWN786546 PGE786416:PGJ786546 PQA786416:PQF786546 PZW786416:QAB786546 QJS786416:QJX786546 QTO786416:QTT786546 RDK786416:RDP786546 RNG786416:RNL786546 RXC786416:RXH786546 SGY786416:SHD786546 SQU786416:SQZ786546 TAQ786416:TAV786546 TKM786416:TKR786546 TUI786416:TUN786546 UEE786416:UEJ786546 UOA786416:UOF786546 UXW786416:UYB786546 VHS786416:VHX786546 VRO786416:VRT786546 WBK786416:WBP786546 WLG786416:WLL786546 WVC786416:WVH786546 IQ851952:IV852082 SM851952:SR852082 ACI851952:ACN852082 AME851952:AMJ852082 AWA851952:AWF852082 BFW851952:BGB852082 BPS851952:BPX852082 BZO851952:BZT852082 CJK851952:CJP852082 CTG851952:CTL852082 DDC851952:DDH852082 DMY851952:DND852082 DWU851952:DWZ852082 EGQ851952:EGV852082 EQM851952:EQR852082 FAI851952:FAN852082 FKE851952:FKJ852082 FUA851952:FUF852082 GDW851952:GEB852082 GNS851952:GNX852082 GXO851952:GXT852082 HHK851952:HHP852082 HRG851952:HRL852082 IBC851952:IBH852082 IKY851952:ILD852082 IUU851952:IUZ852082 JEQ851952:JEV852082 JOM851952:JOR852082 JYI851952:JYN852082 KIE851952:KIJ852082 KSA851952:KSF852082 LBW851952:LCB852082 LLS851952:LLX852082 LVO851952:LVT852082 MFK851952:MFP852082 MPG851952:MPL852082 MZC851952:MZH852082 NIY851952:NJD852082 NSU851952:NSZ852082 OCQ851952:OCV852082 OMM851952:OMR852082 OWI851952:OWN852082 PGE851952:PGJ852082 PQA851952:PQF852082 PZW851952:QAB852082 QJS851952:QJX852082 QTO851952:QTT852082 RDK851952:RDP852082 RNG851952:RNL852082 RXC851952:RXH852082 SGY851952:SHD852082 SQU851952:SQZ852082 TAQ851952:TAV852082 TKM851952:TKR852082 TUI851952:TUN852082 UEE851952:UEJ852082 UOA851952:UOF852082 UXW851952:UYB852082 VHS851952:VHX852082 VRO851952:VRT852082 WBK851952:WBP852082 WLG851952:WLL852082 WVC851952:WVH852082 IQ917488:IV917618 SM917488:SR917618 ACI917488:ACN917618 AME917488:AMJ917618 AWA917488:AWF917618 BFW917488:BGB917618 BPS917488:BPX917618 BZO917488:BZT917618 CJK917488:CJP917618 CTG917488:CTL917618 DDC917488:DDH917618 DMY917488:DND917618 DWU917488:DWZ917618 EGQ917488:EGV917618 EQM917488:EQR917618 FAI917488:FAN917618 FKE917488:FKJ917618 FUA917488:FUF917618 GDW917488:GEB917618 GNS917488:GNX917618 GXO917488:GXT917618 HHK917488:HHP917618 HRG917488:HRL917618 IBC917488:IBH917618 IKY917488:ILD917618 IUU917488:IUZ917618 JEQ917488:JEV917618 JOM917488:JOR917618 JYI917488:JYN917618 KIE917488:KIJ917618 KSA917488:KSF917618 LBW917488:LCB917618 LLS917488:LLX917618 LVO917488:LVT917618 MFK917488:MFP917618 MPG917488:MPL917618 MZC917488:MZH917618 NIY917488:NJD917618 NSU917488:NSZ917618 OCQ917488:OCV917618 OMM917488:OMR917618 OWI917488:OWN917618 PGE917488:PGJ917618 PQA917488:PQF917618 PZW917488:QAB917618 QJS917488:QJX917618 QTO917488:QTT917618 RDK917488:RDP917618 RNG917488:RNL917618 RXC917488:RXH917618 SGY917488:SHD917618 SQU917488:SQZ917618 TAQ917488:TAV917618 TKM917488:TKR917618 TUI917488:TUN917618 UEE917488:UEJ917618 UOA917488:UOF917618 UXW917488:UYB917618 VHS917488:VHX917618 VRO917488:VRT917618 WBK917488:WBP917618 WLG917488:WLL917618 WVC917488:WVH917618 IQ983024:IV983154 SM983024:SR983154 ACI983024:ACN983154 AME983024:AMJ983154 AWA983024:AWF983154 BFW983024:BGB983154 BPS983024:BPX983154 BZO983024:BZT983154 CJK983024:CJP983154 CTG983024:CTL983154 DDC983024:DDH983154 DMY983024:DND983154 DWU983024:DWZ983154 EGQ983024:EGV983154 EQM983024:EQR983154 FAI983024:FAN983154 FKE983024:FKJ983154 FUA983024:FUF983154 GDW983024:GEB983154 GNS983024:GNX983154 GXO983024:GXT983154 HHK983024:HHP983154 HRG983024:HRL983154 IBC983024:IBH983154 IKY983024:ILD983154 IUU983024:IUZ983154 JEQ983024:JEV983154 JOM983024:JOR983154 JYI983024:JYN983154 KIE983024:KIJ983154 KSA983024:KSF983154 LBW983024:LCB983154 LLS983024:LLX983154 LVO983024:LVT983154 MFK983024:MFP983154 MPG983024:MPL983154 MZC983024:MZH983154 NIY983024:NJD983154 NSU983024:NSZ983154 OCQ983024:OCV983154 OMM983024:OMR983154 OWI983024:OWN983154 PGE983024:PGJ983154 PQA983024:PQF983154 PZW983024:QAB983154 QJS983024:QJX983154 QTO983024:QTT983154 RDK983024:RDP983154 RNG983024:RNL983154 RXC983024:RXH983154 SGY983024:SHD983154 SQU983024:SQZ983154 TAQ983024:TAV983154 TKM983024:TKR983154 TUI983024:TUN983154 UEE983024:UEJ983154 UOA983024:UOF983154 UXW983024:UYB983154 VHS983024:VHX983154 VRO983024:VRT983154 WBK983024:WBP983154 WLG983024:WLL983154 WVC983024:WVH983154 L65520:O65754 IW65520:IZ65754 SS65520:SV65754 ACO65520:ACR65754 AMK65520:AMN65754 AWG65520:AWJ65754 BGC65520:BGF65754 BPY65520:BQB65754 BZU65520:BZX65754 CJQ65520:CJT65754 CTM65520:CTP65754 DDI65520:DDL65754 DNE65520:DNH65754 DXA65520:DXD65754 EGW65520:EGZ65754 EQS65520:EQV65754 FAO65520:FAR65754 FKK65520:FKN65754 FUG65520:FUJ65754 GEC65520:GEF65754 GNY65520:GOB65754 GXU65520:GXX65754 HHQ65520:HHT65754 HRM65520:HRP65754 IBI65520:IBL65754 ILE65520:ILH65754 IVA65520:IVD65754 JEW65520:JEZ65754 JOS65520:JOV65754 JYO65520:JYR65754 KIK65520:KIN65754 KSG65520:KSJ65754 LCC65520:LCF65754 LLY65520:LMB65754 LVU65520:LVX65754 MFQ65520:MFT65754 MPM65520:MPP65754 MZI65520:MZL65754 NJE65520:NJH65754 NTA65520:NTD65754 OCW65520:OCZ65754 OMS65520:OMV65754 OWO65520:OWR65754 PGK65520:PGN65754 PQG65520:PQJ65754 QAC65520:QAF65754 QJY65520:QKB65754 QTU65520:QTX65754 RDQ65520:RDT65754 RNM65520:RNP65754 RXI65520:RXL65754 SHE65520:SHH65754 SRA65520:SRD65754 TAW65520:TAZ65754 TKS65520:TKV65754 TUO65520:TUR65754 UEK65520:UEN65754 UOG65520:UOJ65754 UYC65520:UYF65754 VHY65520:VIB65754 VRU65520:VRX65754 WBQ65520:WBT65754 WLM65520:WLP65754 WVI65520:WVL65754 L131056:O131290 IW131056:IZ131290 SS131056:SV131290 ACO131056:ACR131290 AMK131056:AMN131290 AWG131056:AWJ131290 BGC131056:BGF131290 BPY131056:BQB131290 BZU131056:BZX131290 CJQ131056:CJT131290 CTM131056:CTP131290 DDI131056:DDL131290 DNE131056:DNH131290 DXA131056:DXD131290 EGW131056:EGZ131290 EQS131056:EQV131290 FAO131056:FAR131290 FKK131056:FKN131290 FUG131056:FUJ131290 GEC131056:GEF131290 GNY131056:GOB131290 GXU131056:GXX131290 HHQ131056:HHT131290 HRM131056:HRP131290 IBI131056:IBL131290 ILE131056:ILH131290 IVA131056:IVD131290 JEW131056:JEZ131290 JOS131056:JOV131290 JYO131056:JYR131290 KIK131056:KIN131290 KSG131056:KSJ131290 LCC131056:LCF131290 LLY131056:LMB131290 LVU131056:LVX131290 MFQ131056:MFT131290 MPM131056:MPP131290 MZI131056:MZL131290 NJE131056:NJH131290 NTA131056:NTD131290 OCW131056:OCZ131290 OMS131056:OMV131290 OWO131056:OWR131290 PGK131056:PGN131290 PQG131056:PQJ131290 QAC131056:QAF131290 QJY131056:QKB131290 QTU131056:QTX131290 RDQ131056:RDT131290 RNM131056:RNP131290 RXI131056:RXL131290 SHE131056:SHH131290 SRA131056:SRD131290 TAW131056:TAZ131290 TKS131056:TKV131290 TUO131056:TUR131290 UEK131056:UEN131290 UOG131056:UOJ131290 UYC131056:UYF131290 VHY131056:VIB131290 VRU131056:VRX131290 WBQ131056:WBT131290 WLM131056:WLP131290 WVI131056:WVL131290 L196592:O196826 IW196592:IZ196826 SS196592:SV196826 ACO196592:ACR196826 AMK196592:AMN196826 AWG196592:AWJ196826 BGC196592:BGF196826 BPY196592:BQB196826 BZU196592:BZX196826 CJQ196592:CJT196826 CTM196592:CTP196826 DDI196592:DDL196826 DNE196592:DNH196826 DXA196592:DXD196826 EGW196592:EGZ196826 EQS196592:EQV196826 FAO196592:FAR196826 FKK196592:FKN196826 FUG196592:FUJ196826 GEC196592:GEF196826 GNY196592:GOB196826 GXU196592:GXX196826 HHQ196592:HHT196826 HRM196592:HRP196826 IBI196592:IBL196826 ILE196592:ILH196826 IVA196592:IVD196826 JEW196592:JEZ196826 JOS196592:JOV196826 JYO196592:JYR196826 KIK196592:KIN196826 KSG196592:KSJ196826 LCC196592:LCF196826 LLY196592:LMB196826 LVU196592:LVX196826 MFQ196592:MFT196826 MPM196592:MPP196826 MZI196592:MZL196826 NJE196592:NJH196826 NTA196592:NTD196826 OCW196592:OCZ196826 OMS196592:OMV196826 OWO196592:OWR196826 PGK196592:PGN196826 PQG196592:PQJ196826 QAC196592:QAF196826 QJY196592:QKB196826 QTU196592:QTX196826 RDQ196592:RDT196826 RNM196592:RNP196826 RXI196592:RXL196826 SHE196592:SHH196826 SRA196592:SRD196826 TAW196592:TAZ196826 TKS196592:TKV196826 TUO196592:TUR196826 UEK196592:UEN196826 UOG196592:UOJ196826 UYC196592:UYF196826 VHY196592:VIB196826 VRU196592:VRX196826 WBQ196592:WBT196826 WLM196592:WLP196826 WVI196592:WVL196826 L262128:O262362 IW262128:IZ262362 SS262128:SV262362 ACO262128:ACR262362 AMK262128:AMN262362 AWG262128:AWJ262362 BGC262128:BGF262362 BPY262128:BQB262362 BZU262128:BZX262362 CJQ262128:CJT262362 CTM262128:CTP262362 DDI262128:DDL262362 DNE262128:DNH262362 DXA262128:DXD262362 EGW262128:EGZ262362 EQS262128:EQV262362 FAO262128:FAR262362 FKK262128:FKN262362 FUG262128:FUJ262362 GEC262128:GEF262362 GNY262128:GOB262362 GXU262128:GXX262362 HHQ262128:HHT262362 HRM262128:HRP262362 IBI262128:IBL262362 ILE262128:ILH262362 IVA262128:IVD262362 JEW262128:JEZ262362 JOS262128:JOV262362 JYO262128:JYR262362 KIK262128:KIN262362 KSG262128:KSJ262362 LCC262128:LCF262362 LLY262128:LMB262362 LVU262128:LVX262362 MFQ262128:MFT262362 MPM262128:MPP262362 MZI262128:MZL262362 NJE262128:NJH262362 NTA262128:NTD262362 OCW262128:OCZ262362 OMS262128:OMV262362 OWO262128:OWR262362 PGK262128:PGN262362 PQG262128:PQJ262362 QAC262128:QAF262362 QJY262128:QKB262362 QTU262128:QTX262362 RDQ262128:RDT262362 RNM262128:RNP262362 RXI262128:RXL262362 SHE262128:SHH262362 SRA262128:SRD262362 TAW262128:TAZ262362 TKS262128:TKV262362 TUO262128:TUR262362 UEK262128:UEN262362 UOG262128:UOJ262362 UYC262128:UYF262362 VHY262128:VIB262362 VRU262128:VRX262362 WBQ262128:WBT262362 WLM262128:WLP262362 WVI262128:WVL262362 L327664:O327898 IW327664:IZ327898 SS327664:SV327898 ACO327664:ACR327898 AMK327664:AMN327898 AWG327664:AWJ327898 BGC327664:BGF327898 BPY327664:BQB327898 BZU327664:BZX327898 CJQ327664:CJT327898 CTM327664:CTP327898 DDI327664:DDL327898 DNE327664:DNH327898 DXA327664:DXD327898 EGW327664:EGZ327898 EQS327664:EQV327898 FAO327664:FAR327898 FKK327664:FKN327898 FUG327664:FUJ327898 GEC327664:GEF327898 GNY327664:GOB327898 GXU327664:GXX327898 HHQ327664:HHT327898 HRM327664:HRP327898 IBI327664:IBL327898 ILE327664:ILH327898 IVA327664:IVD327898 JEW327664:JEZ327898 JOS327664:JOV327898 JYO327664:JYR327898 KIK327664:KIN327898 KSG327664:KSJ327898 LCC327664:LCF327898 LLY327664:LMB327898 LVU327664:LVX327898 MFQ327664:MFT327898 MPM327664:MPP327898 MZI327664:MZL327898 NJE327664:NJH327898 NTA327664:NTD327898 OCW327664:OCZ327898 OMS327664:OMV327898 OWO327664:OWR327898 PGK327664:PGN327898 PQG327664:PQJ327898 QAC327664:QAF327898 QJY327664:QKB327898 QTU327664:QTX327898 RDQ327664:RDT327898 RNM327664:RNP327898 RXI327664:RXL327898 SHE327664:SHH327898 SRA327664:SRD327898 TAW327664:TAZ327898 TKS327664:TKV327898 TUO327664:TUR327898 UEK327664:UEN327898 UOG327664:UOJ327898 UYC327664:UYF327898 VHY327664:VIB327898 VRU327664:VRX327898 WBQ327664:WBT327898 WLM327664:WLP327898 WVI327664:WVL327898 L393200:O393434 IW393200:IZ393434 SS393200:SV393434 ACO393200:ACR393434 AMK393200:AMN393434 AWG393200:AWJ393434 BGC393200:BGF393434 BPY393200:BQB393434 BZU393200:BZX393434 CJQ393200:CJT393434 CTM393200:CTP393434 DDI393200:DDL393434 DNE393200:DNH393434 DXA393200:DXD393434 EGW393200:EGZ393434 EQS393200:EQV393434 FAO393200:FAR393434 FKK393200:FKN393434 FUG393200:FUJ393434 GEC393200:GEF393434 GNY393200:GOB393434 GXU393200:GXX393434 HHQ393200:HHT393434 HRM393200:HRP393434 IBI393200:IBL393434 ILE393200:ILH393434 IVA393200:IVD393434 JEW393200:JEZ393434 JOS393200:JOV393434 JYO393200:JYR393434 KIK393200:KIN393434 KSG393200:KSJ393434 LCC393200:LCF393434 LLY393200:LMB393434 LVU393200:LVX393434 MFQ393200:MFT393434 MPM393200:MPP393434 MZI393200:MZL393434 NJE393200:NJH393434 NTA393200:NTD393434 OCW393200:OCZ393434 OMS393200:OMV393434 OWO393200:OWR393434 PGK393200:PGN393434 PQG393200:PQJ393434 QAC393200:QAF393434 QJY393200:QKB393434 QTU393200:QTX393434 RDQ393200:RDT393434 RNM393200:RNP393434 RXI393200:RXL393434 SHE393200:SHH393434 SRA393200:SRD393434 TAW393200:TAZ393434 TKS393200:TKV393434 TUO393200:TUR393434 UEK393200:UEN393434 UOG393200:UOJ393434 UYC393200:UYF393434 VHY393200:VIB393434 VRU393200:VRX393434 WBQ393200:WBT393434 WLM393200:WLP393434 WVI393200:WVL393434 L458736:O458970 IW458736:IZ458970 SS458736:SV458970 ACO458736:ACR458970 AMK458736:AMN458970 AWG458736:AWJ458970 BGC458736:BGF458970 BPY458736:BQB458970 BZU458736:BZX458970 CJQ458736:CJT458970 CTM458736:CTP458970 DDI458736:DDL458970 DNE458736:DNH458970 DXA458736:DXD458970 EGW458736:EGZ458970 EQS458736:EQV458970 FAO458736:FAR458970 FKK458736:FKN458970 FUG458736:FUJ458970 GEC458736:GEF458970 GNY458736:GOB458970 GXU458736:GXX458970 HHQ458736:HHT458970 HRM458736:HRP458970 IBI458736:IBL458970 ILE458736:ILH458970 IVA458736:IVD458970 JEW458736:JEZ458970 JOS458736:JOV458970 JYO458736:JYR458970 KIK458736:KIN458970 KSG458736:KSJ458970 LCC458736:LCF458970 LLY458736:LMB458970 LVU458736:LVX458970 MFQ458736:MFT458970 MPM458736:MPP458970 MZI458736:MZL458970 NJE458736:NJH458970 NTA458736:NTD458970 OCW458736:OCZ458970 OMS458736:OMV458970 OWO458736:OWR458970 PGK458736:PGN458970 PQG458736:PQJ458970 QAC458736:QAF458970 QJY458736:QKB458970 QTU458736:QTX458970 RDQ458736:RDT458970 RNM458736:RNP458970 RXI458736:RXL458970 SHE458736:SHH458970 SRA458736:SRD458970 TAW458736:TAZ458970 TKS458736:TKV458970 TUO458736:TUR458970 UEK458736:UEN458970 UOG458736:UOJ458970 UYC458736:UYF458970 VHY458736:VIB458970 VRU458736:VRX458970 WBQ458736:WBT458970 WLM458736:WLP458970 WVI458736:WVL458970 L524272:O524506 IW524272:IZ524506 SS524272:SV524506 ACO524272:ACR524506 AMK524272:AMN524506 AWG524272:AWJ524506 BGC524272:BGF524506 BPY524272:BQB524506 BZU524272:BZX524506 CJQ524272:CJT524506 CTM524272:CTP524506 DDI524272:DDL524506 DNE524272:DNH524506 DXA524272:DXD524506 EGW524272:EGZ524506 EQS524272:EQV524506 FAO524272:FAR524506 FKK524272:FKN524506 FUG524272:FUJ524506 GEC524272:GEF524506 GNY524272:GOB524506 GXU524272:GXX524506 HHQ524272:HHT524506 HRM524272:HRP524506 IBI524272:IBL524506 ILE524272:ILH524506 IVA524272:IVD524506 JEW524272:JEZ524506 JOS524272:JOV524506 JYO524272:JYR524506 KIK524272:KIN524506 KSG524272:KSJ524506 LCC524272:LCF524506 LLY524272:LMB524506 LVU524272:LVX524506 MFQ524272:MFT524506 MPM524272:MPP524506 MZI524272:MZL524506 NJE524272:NJH524506 NTA524272:NTD524506 OCW524272:OCZ524506 OMS524272:OMV524506 OWO524272:OWR524506 PGK524272:PGN524506 PQG524272:PQJ524506 QAC524272:QAF524506 QJY524272:QKB524506 QTU524272:QTX524506 RDQ524272:RDT524506 RNM524272:RNP524506 RXI524272:RXL524506 SHE524272:SHH524506 SRA524272:SRD524506 TAW524272:TAZ524506 TKS524272:TKV524506 TUO524272:TUR524506 UEK524272:UEN524506 UOG524272:UOJ524506 UYC524272:UYF524506 VHY524272:VIB524506 VRU524272:VRX524506 WBQ524272:WBT524506 WLM524272:WLP524506 WVI524272:WVL524506 L589808:O590042 IW589808:IZ590042 SS589808:SV590042 ACO589808:ACR590042 AMK589808:AMN590042 AWG589808:AWJ590042 BGC589808:BGF590042 BPY589808:BQB590042 BZU589808:BZX590042 CJQ589808:CJT590042 CTM589808:CTP590042 DDI589808:DDL590042 DNE589808:DNH590042 DXA589808:DXD590042 EGW589808:EGZ590042 EQS589808:EQV590042 FAO589808:FAR590042 FKK589808:FKN590042 FUG589808:FUJ590042 GEC589808:GEF590042 GNY589808:GOB590042 GXU589808:GXX590042 HHQ589808:HHT590042 HRM589808:HRP590042 IBI589808:IBL590042 ILE589808:ILH590042 IVA589808:IVD590042 JEW589808:JEZ590042 JOS589808:JOV590042 JYO589808:JYR590042 KIK589808:KIN590042 KSG589808:KSJ590042 LCC589808:LCF590042 LLY589808:LMB590042 LVU589808:LVX590042 MFQ589808:MFT590042 MPM589808:MPP590042 MZI589808:MZL590042 NJE589808:NJH590042 NTA589808:NTD590042 OCW589808:OCZ590042 OMS589808:OMV590042 OWO589808:OWR590042 PGK589808:PGN590042 PQG589808:PQJ590042 QAC589808:QAF590042 QJY589808:QKB590042 QTU589808:QTX590042 RDQ589808:RDT590042 RNM589808:RNP590042 RXI589808:RXL590042 SHE589808:SHH590042 SRA589808:SRD590042 TAW589808:TAZ590042 TKS589808:TKV590042 TUO589808:TUR590042 UEK589808:UEN590042 UOG589808:UOJ590042 UYC589808:UYF590042 VHY589808:VIB590042 VRU589808:VRX590042 WBQ589808:WBT590042 WLM589808:WLP590042 WVI589808:WVL590042 L655344:O655578 IW655344:IZ655578 SS655344:SV655578 ACO655344:ACR655578 AMK655344:AMN655578 AWG655344:AWJ655578 BGC655344:BGF655578 BPY655344:BQB655578 BZU655344:BZX655578 CJQ655344:CJT655578 CTM655344:CTP655578 DDI655344:DDL655578 DNE655344:DNH655578 DXA655344:DXD655578 EGW655344:EGZ655578 EQS655344:EQV655578 FAO655344:FAR655578 FKK655344:FKN655578 FUG655344:FUJ655578 GEC655344:GEF655578 GNY655344:GOB655578 GXU655344:GXX655578 HHQ655344:HHT655578 HRM655344:HRP655578 IBI655344:IBL655578 ILE655344:ILH655578 IVA655344:IVD655578 JEW655344:JEZ655578 JOS655344:JOV655578 JYO655344:JYR655578 KIK655344:KIN655578 KSG655344:KSJ655578 LCC655344:LCF655578 LLY655344:LMB655578 LVU655344:LVX655578 MFQ655344:MFT655578 MPM655344:MPP655578 MZI655344:MZL655578 NJE655344:NJH655578 NTA655344:NTD655578 OCW655344:OCZ655578 OMS655344:OMV655578 OWO655344:OWR655578 PGK655344:PGN655578 PQG655344:PQJ655578 QAC655344:QAF655578 QJY655344:QKB655578 QTU655344:QTX655578 RDQ655344:RDT655578 RNM655344:RNP655578 RXI655344:RXL655578 SHE655344:SHH655578 SRA655344:SRD655578 TAW655344:TAZ655578 TKS655344:TKV655578 TUO655344:TUR655578 UEK655344:UEN655578 UOG655344:UOJ655578 UYC655344:UYF655578 VHY655344:VIB655578 VRU655344:VRX655578 WBQ655344:WBT655578 WLM655344:WLP655578 WVI655344:WVL655578 L720880:O721114 IW720880:IZ721114 SS720880:SV721114 ACO720880:ACR721114 AMK720880:AMN721114 AWG720880:AWJ721114 BGC720880:BGF721114 BPY720880:BQB721114 BZU720880:BZX721114 CJQ720880:CJT721114 CTM720880:CTP721114 DDI720880:DDL721114 DNE720880:DNH721114 DXA720880:DXD721114 EGW720880:EGZ721114 EQS720880:EQV721114 FAO720880:FAR721114 FKK720880:FKN721114 FUG720880:FUJ721114 GEC720880:GEF721114 GNY720880:GOB721114 GXU720880:GXX721114 HHQ720880:HHT721114 HRM720880:HRP721114 IBI720880:IBL721114 ILE720880:ILH721114 IVA720880:IVD721114 JEW720880:JEZ721114 JOS720880:JOV721114 JYO720880:JYR721114 KIK720880:KIN721114 KSG720880:KSJ721114 LCC720880:LCF721114 LLY720880:LMB721114 LVU720880:LVX721114 MFQ720880:MFT721114 MPM720880:MPP721114 MZI720880:MZL721114 NJE720880:NJH721114 NTA720880:NTD721114 OCW720880:OCZ721114 OMS720880:OMV721114 OWO720880:OWR721114 PGK720880:PGN721114 PQG720880:PQJ721114 QAC720880:QAF721114 QJY720880:QKB721114 QTU720880:QTX721114 RDQ720880:RDT721114 RNM720880:RNP721114 RXI720880:RXL721114 SHE720880:SHH721114 SRA720880:SRD721114 TAW720880:TAZ721114 TKS720880:TKV721114 TUO720880:TUR721114 UEK720880:UEN721114 UOG720880:UOJ721114 UYC720880:UYF721114 VHY720880:VIB721114 VRU720880:VRX721114 WBQ720880:WBT721114 WLM720880:WLP721114 WVI720880:WVL721114 L786416:O786650 IW786416:IZ786650 SS786416:SV786650 ACO786416:ACR786650 AMK786416:AMN786650 AWG786416:AWJ786650 BGC786416:BGF786650 BPY786416:BQB786650 BZU786416:BZX786650 CJQ786416:CJT786650 CTM786416:CTP786650 DDI786416:DDL786650 DNE786416:DNH786650 DXA786416:DXD786650 EGW786416:EGZ786650 EQS786416:EQV786650 FAO786416:FAR786650 FKK786416:FKN786650 FUG786416:FUJ786650 GEC786416:GEF786650 GNY786416:GOB786650 GXU786416:GXX786650 HHQ786416:HHT786650 HRM786416:HRP786650 IBI786416:IBL786650 ILE786416:ILH786650 IVA786416:IVD786650 JEW786416:JEZ786650 JOS786416:JOV786650 JYO786416:JYR786650 KIK786416:KIN786650 KSG786416:KSJ786650 LCC786416:LCF786650 LLY786416:LMB786650 LVU786416:LVX786650 MFQ786416:MFT786650 MPM786416:MPP786650 MZI786416:MZL786650 NJE786416:NJH786650 NTA786416:NTD786650 OCW786416:OCZ786650 OMS786416:OMV786650 OWO786416:OWR786650 PGK786416:PGN786650 PQG786416:PQJ786650 QAC786416:QAF786650 QJY786416:QKB786650 QTU786416:QTX786650 RDQ786416:RDT786650 RNM786416:RNP786650 RXI786416:RXL786650 SHE786416:SHH786650 SRA786416:SRD786650 TAW786416:TAZ786650 TKS786416:TKV786650 TUO786416:TUR786650 UEK786416:UEN786650 UOG786416:UOJ786650 UYC786416:UYF786650 VHY786416:VIB786650 VRU786416:VRX786650 WBQ786416:WBT786650 WLM786416:WLP786650 WVI786416:WVL786650 L851952:O852186 IW851952:IZ852186 SS851952:SV852186 ACO851952:ACR852186 AMK851952:AMN852186 AWG851952:AWJ852186 BGC851952:BGF852186 BPY851952:BQB852186 BZU851952:BZX852186 CJQ851952:CJT852186 CTM851952:CTP852186 DDI851952:DDL852186 DNE851952:DNH852186 DXA851952:DXD852186 EGW851952:EGZ852186 EQS851952:EQV852186 FAO851952:FAR852186 FKK851952:FKN852186 FUG851952:FUJ852186 GEC851952:GEF852186 GNY851952:GOB852186 GXU851952:GXX852186 HHQ851952:HHT852186 HRM851952:HRP852186 IBI851952:IBL852186 ILE851952:ILH852186 IVA851952:IVD852186 JEW851952:JEZ852186 JOS851952:JOV852186 JYO851952:JYR852186 KIK851952:KIN852186 KSG851952:KSJ852186 LCC851952:LCF852186 LLY851952:LMB852186 LVU851952:LVX852186 MFQ851952:MFT852186 MPM851952:MPP852186 MZI851952:MZL852186 NJE851952:NJH852186 NTA851952:NTD852186 OCW851952:OCZ852186 OMS851952:OMV852186 OWO851952:OWR852186 PGK851952:PGN852186 PQG851952:PQJ852186 QAC851952:QAF852186 QJY851952:QKB852186 QTU851952:QTX852186 RDQ851952:RDT852186 RNM851952:RNP852186 RXI851952:RXL852186 SHE851952:SHH852186 SRA851952:SRD852186 TAW851952:TAZ852186 TKS851952:TKV852186 TUO851952:TUR852186 UEK851952:UEN852186 UOG851952:UOJ852186 UYC851952:UYF852186 VHY851952:VIB852186 VRU851952:VRX852186 WBQ851952:WBT852186 WLM851952:WLP852186 WVI851952:WVL852186 L917488:O917722 IW917488:IZ917722 SS917488:SV917722 ACO917488:ACR917722 AMK917488:AMN917722 AWG917488:AWJ917722 BGC917488:BGF917722 BPY917488:BQB917722 BZU917488:BZX917722 CJQ917488:CJT917722 CTM917488:CTP917722 DDI917488:DDL917722 DNE917488:DNH917722 DXA917488:DXD917722 EGW917488:EGZ917722 EQS917488:EQV917722 FAO917488:FAR917722 FKK917488:FKN917722 FUG917488:FUJ917722 GEC917488:GEF917722 GNY917488:GOB917722 GXU917488:GXX917722 HHQ917488:HHT917722 HRM917488:HRP917722 IBI917488:IBL917722 ILE917488:ILH917722 IVA917488:IVD917722 JEW917488:JEZ917722 JOS917488:JOV917722 JYO917488:JYR917722 KIK917488:KIN917722 KSG917488:KSJ917722 LCC917488:LCF917722 LLY917488:LMB917722 LVU917488:LVX917722 MFQ917488:MFT917722 MPM917488:MPP917722 MZI917488:MZL917722 NJE917488:NJH917722 NTA917488:NTD917722 OCW917488:OCZ917722 OMS917488:OMV917722 OWO917488:OWR917722 PGK917488:PGN917722 PQG917488:PQJ917722 QAC917488:QAF917722 QJY917488:QKB917722 QTU917488:QTX917722 RDQ917488:RDT917722 RNM917488:RNP917722 RXI917488:RXL917722 SHE917488:SHH917722 SRA917488:SRD917722 TAW917488:TAZ917722 TKS917488:TKV917722 TUO917488:TUR917722 UEK917488:UEN917722 UOG917488:UOJ917722 UYC917488:UYF917722 VHY917488:VIB917722 VRU917488:VRX917722 WBQ917488:WBT917722 WLM917488:WLP917722 WVI917488:WVL917722 L983024:O983258 IW983024:IZ983258 SS983024:SV983258 ACO983024:ACR983258 AMK983024:AMN983258 AWG983024:AWJ983258 BGC983024:BGF983258 BPY983024:BQB983258 BZU983024:BZX983258 CJQ983024:CJT983258 CTM983024:CTP983258 DDI983024:DDL983258 DNE983024:DNH983258 DXA983024:DXD983258 EGW983024:EGZ983258 EQS983024:EQV983258 FAO983024:FAR983258 FKK983024:FKN983258 FUG983024:FUJ983258 GEC983024:GEF983258 GNY983024:GOB983258 GXU983024:GXX983258 HHQ983024:HHT983258 HRM983024:HRP983258 IBI983024:IBL983258 ILE983024:ILH983258 IVA983024:IVD983258 JEW983024:JEZ983258 JOS983024:JOV983258 JYO983024:JYR983258 KIK983024:KIN983258 KSG983024:KSJ983258 LCC983024:LCF983258 LLY983024:LMB983258 LVU983024:LVX983258 MFQ983024:MFT983258 MPM983024:MPP983258 MZI983024:MZL983258 NJE983024:NJH983258 NTA983024:NTD983258 OCW983024:OCZ983258 OMS983024:OMV983258 OWO983024:OWR983258 PGK983024:PGN983258 PQG983024:PQJ983258 QAC983024:QAF983258 QJY983024:QKB983258 QTU983024:QTX983258 RDQ983024:RDT983258 RNM983024:RNP983258 RXI983024:RXL983258 SHE983024:SHH983258 SRA983024:SRD983258 TAW983024:TAZ983258 TKS983024:TKV983258 TUO983024:TUR983258 UEK983024:UEN983258 UOG983024:UOJ983258 UYC983024:UYF983258 VHY983024:VIB983258 VRU983024:VRX983258 WBQ983024:WBT983258 WLM983024:WLP983258 WVI983024:WVL983258 B65630:F65708 IL65630:IP65708 SH65630:SL65708 ACD65630:ACH65708 ALZ65630:AMD65708 AVV65630:AVZ65708 BFR65630:BFV65708 BPN65630:BPR65708 BZJ65630:BZN65708 CJF65630:CJJ65708 CTB65630:CTF65708 DCX65630:DDB65708 DMT65630:DMX65708 DWP65630:DWT65708 EGL65630:EGP65708 EQH65630:EQL65708 FAD65630:FAH65708 FJZ65630:FKD65708 FTV65630:FTZ65708 GDR65630:GDV65708 GNN65630:GNR65708 GXJ65630:GXN65708 HHF65630:HHJ65708 HRB65630:HRF65708 IAX65630:IBB65708 IKT65630:IKX65708 IUP65630:IUT65708 JEL65630:JEP65708 JOH65630:JOL65708 JYD65630:JYH65708 KHZ65630:KID65708 KRV65630:KRZ65708 LBR65630:LBV65708 LLN65630:LLR65708 LVJ65630:LVN65708 MFF65630:MFJ65708 MPB65630:MPF65708 MYX65630:MZB65708 NIT65630:NIX65708 NSP65630:NST65708 OCL65630:OCP65708 OMH65630:OML65708 OWD65630:OWH65708 PFZ65630:PGD65708 PPV65630:PPZ65708 PZR65630:PZV65708 QJN65630:QJR65708 QTJ65630:QTN65708 RDF65630:RDJ65708 RNB65630:RNF65708 RWX65630:RXB65708 SGT65630:SGX65708 SQP65630:SQT65708 TAL65630:TAP65708 TKH65630:TKL65708 TUD65630:TUH65708 UDZ65630:UED65708 UNV65630:UNZ65708 UXR65630:UXV65708 VHN65630:VHR65708 VRJ65630:VRN65708 WBF65630:WBJ65708 WLB65630:WLF65708 WUX65630:WVB65708 B131166:F131244 IL131166:IP131244 SH131166:SL131244 ACD131166:ACH131244 ALZ131166:AMD131244 AVV131166:AVZ131244 BFR131166:BFV131244 BPN131166:BPR131244 BZJ131166:BZN131244 CJF131166:CJJ131244 CTB131166:CTF131244 DCX131166:DDB131244 DMT131166:DMX131244 DWP131166:DWT131244 EGL131166:EGP131244 EQH131166:EQL131244 FAD131166:FAH131244 FJZ131166:FKD131244 FTV131166:FTZ131244 GDR131166:GDV131244 GNN131166:GNR131244 GXJ131166:GXN131244 HHF131166:HHJ131244 HRB131166:HRF131244 IAX131166:IBB131244 IKT131166:IKX131244 IUP131166:IUT131244 JEL131166:JEP131244 JOH131166:JOL131244 JYD131166:JYH131244 KHZ131166:KID131244 KRV131166:KRZ131244 LBR131166:LBV131244 LLN131166:LLR131244 LVJ131166:LVN131244 MFF131166:MFJ131244 MPB131166:MPF131244 MYX131166:MZB131244 NIT131166:NIX131244 NSP131166:NST131244 OCL131166:OCP131244 OMH131166:OML131244 OWD131166:OWH131244 PFZ131166:PGD131244 PPV131166:PPZ131244 PZR131166:PZV131244 QJN131166:QJR131244 QTJ131166:QTN131244 RDF131166:RDJ131244 RNB131166:RNF131244 RWX131166:RXB131244 SGT131166:SGX131244 SQP131166:SQT131244 TAL131166:TAP131244 TKH131166:TKL131244 TUD131166:TUH131244 UDZ131166:UED131244 UNV131166:UNZ131244 UXR131166:UXV131244 VHN131166:VHR131244 VRJ131166:VRN131244 WBF131166:WBJ131244 WLB131166:WLF131244 WUX131166:WVB131244 B196702:F196780 IL196702:IP196780 SH196702:SL196780 ACD196702:ACH196780 ALZ196702:AMD196780 AVV196702:AVZ196780 BFR196702:BFV196780 BPN196702:BPR196780 BZJ196702:BZN196780 CJF196702:CJJ196780 CTB196702:CTF196780 DCX196702:DDB196780 DMT196702:DMX196780 DWP196702:DWT196780 EGL196702:EGP196780 EQH196702:EQL196780 FAD196702:FAH196780 FJZ196702:FKD196780 FTV196702:FTZ196780 GDR196702:GDV196780 GNN196702:GNR196780 GXJ196702:GXN196780 HHF196702:HHJ196780 HRB196702:HRF196780 IAX196702:IBB196780 IKT196702:IKX196780 IUP196702:IUT196780 JEL196702:JEP196780 JOH196702:JOL196780 JYD196702:JYH196780 KHZ196702:KID196780 KRV196702:KRZ196780 LBR196702:LBV196780 LLN196702:LLR196780 LVJ196702:LVN196780 MFF196702:MFJ196780 MPB196702:MPF196780 MYX196702:MZB196780 NIT196702:NIX196780 NSP196702:NST196780 OCL196702:OCP196780 OMH196702:OML196780 OWD196702:OWH196780 PFZ196702:PGD196780 PPV196702:PPZ196780 PZR196702:PZV196780 QJN196702:QJR196780 QTJ196702:QTN196780 RDF196702:RDJ196780 RNB196702:RNF196780 RWX196702:RXB196780 SGT196702:SGX196780 SQP196702:SQT196780 TAL196702:TAP196780 TKH196702:TKL196780 TUD196702:TUH196780 UDZ196702:UED196780 UNV196702:UNZ196780 UXR196702:UXV196780 VHN196702:VHR196780 VRJ196702:VRN196780 WBF196702:WBJ196780 WLB196702:WLF196780 WUX196702:WVB196780 B262238:F262316 IL262238:IP262316 SH262238:SL262316 ACD262238:ACH262316 ALZ262238:AMD262316 AVV262238:AVZ262316 BFR262238:BFV262316 BPN262238:BPR262316 BZJ262238:BZN262316 CJF262238:CJJ262316 CTB262238:CTF262316 DCX262238:DDB262316 DMT262238:DMX262316 DWP262238:DWT262316 EGL262238:EGP262316 EQH262238:EQL262316 FAD262238:FAH262316 FJZ262238:FKD262316 FTV262238:FTZ262316 GDR262238:GDV262316 GNN262238:GNR262316 GXJ262238:GXN262316 HHF262238:HHJ262316 HRB262238:HRF262316 IAX262238:IBB262316 IKT262238:IKX262316 IUP262238:IUT262316 JEL262238:JEP262316 JOH262238:JOL262316 JYD262238:JYH262316 KHZ262238:KID262316 KRV262238:KRZ262316 LBR262238:LBV262316 LLN262238:LLR262316 LVJ262238:LVN262316 MFF262238:MFJ262316 MPB262238:MPF262316 MYX262238:MZB262316 NIT262238:NIX262316 NSP262238:NST262316 OCL262238:OCP262316 OMH262238:OML262316 OWD262238:OWH262316 PFZ262238:PGD262316 PPV262238:PPZ262316 PZR262238:PZV262316 QJN262238:QJR262316 QTJ262238:QTN262316 RDF262238:RDJ262316 RNB262238:RNF262316 RWX262238:RXB262316 SGT262238:SGX262316 SQP262238:SQT262316 TAL262238:TAP262316 TKH262238:TKL262316 TUD262238:TUH262316 UDZ262238:UED262316 UNV262238:UNZ262316 UXR262238:UXV262316 VHN262238:VHR262316 VRJ262238:VRN262316 WBF262238:WBJ262316 WLB262238:WLF262316 WUX262238:WVB262316 B327774:F327852 IL327774:IP327852 SH327774:SL327852 ACD327774:ACH327852 ALZ327774:AMD327852 AVV327774:AVZ327852 BFR327774:BFV327852 BPN327774:BPR327852 BZJ327774:BZN327852 CJF327774:CJJ327852 CTB327774:CTF327852 DCX327774:DDB327852 DMT327774:DMX327852 DWP327774:DWT327852 EGL327774:EGP327852 EQH327774:EQL327852 FAD327774:FAH327852 FJZ327774:FKD327852 FTV327774:FTZ327852 GDR327774:GDV327852 GNN327774:GNR327852 GXJ327774:GXN327852 HHF327774:HHJ327852 HRB327774:HRF327852 IAX327774:IBB327852 IKT327774:IKX327852 IUP327774:IUT327852 JEL327774:JEP327852 JOH327774:JOL327852 JYD327774:JYH327852 KHZ327774:KID327852 KRV327774:KRZ327852 LBR327774:LBV327852 LLN327774:LLR327852 LVJ327774:LVN327852 MFF327774:MFJ327852 MPB327774:MPF327852 MYX327774:MZB327852 NIT327774:NIX327852 NSP327774:NST327852 OCL327774:OCP327852 OMH327774:OML327852 OWD327774:OWH327852 PFZ327774:PGD327852 PPV327774:PPZ327852 PZR327774:PZV327852 QJN327774:QJR327852 QTJ327774:QTN327852 RDF327774:RDJ327852 RNB327774:RNF327852 RWX327774:RXB327852 SGT327774:SGX327852 SQP327774:SQT327852 TAL327774:TAP327852 TKH327774:TKL327852 TUD327774:TUH327852 UDZ327774:UED327852 UNV327774:UNZ327852 UXR327774:UXV327852 VHN327774:VHR327852 VRJ327774:VRN327852 WBF327774:WBJ327852 WLB327774:WLF327852 WUX327774:WVB327852 B393310:F393388 IL393310:IP393388 SH393310:SL393388 ACD393310:ACH393388 ALZ393310:AMD393388 AVV393310:AVZ393388 BFR393310:BFV393388 BPN393310:BPR393388 BZJ393310:BZN393388 CJF393310:CJJ393388 CTB393310:CTF393388 DCX393310:DDB393388 DMT393310:DMX393388 DWP393310:DWT393388 EGL393310:EGP393388 EQH393310:EQL393388 FAD393310:FAH393388 FJZ393310:FKD393388 FTV393310:FTZ393388 GDR393310:GDV393388 GNN393310:GNR393388 GXJ393310:GXN393388 HHF393310:HHJ393388 HRB393310:HRF393388 IAX393310:IBB393388 IKT393310:IKX393388 IUP393310:IUT393388 JEL393310:JEP393388 JOH393310:JOL393388 JYD393310:JYH393388 KHZ393310:KID393388 KRV393310:KRZ393388 LBR393310:LBV393388 LLN393310:LLR393388 LVJ393310:LVN393388 MFF393310:MFJ393388 MPB393310:MPF393388 MYX393310:MZB393388 NIT393310:NIX393388 NSP393310:NST393388 OCL393310:OCP393388 OMH393310:OML393388 OWD393310:OWH393388 PFZ393310:PGD393388 PPV393310:PPZ393388 PZR393310:PZV393388 QJN393310:QJR393388 QTJ393310:QTN393388 RDF393310:RDJ393388 RNB393310:RNF393388 RWX393310:RXB393388 SGT393310:SGX393388 SQP393310:SQT393388 TAL393310:TAP393388 TKH393310:TKL393388 TUD393310:TUH393388 UDZ393310:UED393388 UNV393310:UNZ393388 UXR393310:UXV393388 VHN393310:VHR393388 VRJ393310:VRN393388 WBF393310:WBJ393388 WLB393310:WLF393388 WUX393310:WVB393388 B458846:F458924 IL458846:IP458924 SH458846:SL458924 ACD458846:ACH458924 ALZ458846:AMD458924 AVV458846:AVZ458924 BFR458846:BFV458924 BPN458846:BPR458924 BZJ458846:BZN458924 CJF458846:CJJ458924 CTB458846:CTF458924 DCX458846:DDB458924 DMT458846:DMX458924 DWP458846:DWT458924 EGL458846:EGP458924 EQH458846:EQL458924 FAD458846:FAH458924 FJZ458846:FKD458924 FTV458846:FTZ458924 GDR458846:GDV458924 GNN458846:GNR458924 GXJ458846:GXN458924 HHF458846:HHJ458924 HRB458846:HRF458924 IAX458846:IBB458924 IKT458846:IKX458924 IUP458846:IUT458924 JEL458846:JEP458924 JOH458846:JOL458924 JYD458846:JYH458924 KHZ458846:KID458924 KRV458846:KRZ458924 LBR458846:LBV458924 LLN458846:LLR458924 LVJ458846:LVN458924 MFF458846:MFJ458924 MPB458846:MPF458924 MYX458846:MZB458924 NIT458846:NIX458924 NSP458846:NST458924 OCL458846:OCP458924 OMH458846:OML458924 OWD458846:OWH458924 PFZ458846:PGD458924 PPV458846:PPZ458924 PZR458846:PZV458924 QJN458846:QJR458924 QTJ458846:QTN458924 RDF458846:RDJ458924 RNB458846:RNF458924 RWX458846:RXB458924 SGT458846:SGX458924 SQP458846:SQT458924 TAL458846:TAP458924 TKH458846:TKL458924 TUD458846:TUH458924 UDZ458846:UED458924 UNV458846:UNZ458924 UXR458846:UXV458924 VHN458846:VHR458924 VRJ458846:VRN458924 WBF458846:WBJ458924 WLB458846:WLF458924 WUX458846:WVB458924 B524382:F524460 IL524382:IP524460 SH524382:SL524460 ACD524382:ACH524460 ALZ524382:AMD524460 AVV524382:AVZ524460 BFR524382:BFV524460 BPN524382:BPR524460 BZJ524382:BZN524460 CJF524382:CJJ524460 CTB524382:CTF524460 DCX524382:DDB524460 DMT524382:DMX524460 DWP524382:DWT524460 EGL524382:EGP524460 EQH524382:EQL524460 FAD524382:FAH524460 FJZ524382:FKD524460 FTV524382:FTZ524460 GDR524382:GDV524460 GNN524382:GNR524460 GXJ524382:GXN524460 HHF524382:HHJ524460 HRB524382:HRF524460 IAX524382:IBB524460 IKT524382:IKX524460 IUP524382:IUT524460 JEL524382:JEP524460 JOH524382:JOL524460 JYD524382:JYH524460 KHZ524382:KID524460 KRV524382:KRZ524460 LBR524382:LBV524460 LLN524382:LLR524460 LVJ524382:LVN524460 MFF524382:MFJ524460 MPB524382:MPF524460 MYX524382:MZB524460 NIT524382:NIX524460 NSP524382:NST524460 OCL524382:OCP524460 OMH524382:OML524460 OWD524382:OWH524460 PFZ524382:PGD524460 PPV524382:PPZ524460 PZR524382:PZV524460 QJN524382:QJR524460 QTJ524382:QTN524460 RDF524382:RDJ524460 RNB524382:RNF524460 RWX524382:RXB524460 SGT524382:SGX524460 SQP524382:SQT524460 TAL524382:TAP524460 TKH524382:TKL524460 TUD524382:TUH524460 UDZ524382:UED524460 UNV524382:UNZ524460 UXR524382:UXV524460 VHN524382:VHR524460 VRJ524382:VRN524460 WBF524382:WBJ524460 WLB524382:WLF524460 WUX524382:WVB524460 B589918:F589996 IL589918:IP589996 SH589918:SL589996 ACD589918:ACH589996 ALZ589918:AMD589996 AVV589918:AVZ589996 BFR589918:BFV589996 BPN589918:BPR589996 BZJ589918:BZN589996 CJF589918:CJJ589996 CTB589918:CTF589996 DCX589918:DDB589996 DMT589918:DMX589996 DWP589918:DWT589996 EGL589918:EGP589996 EQH589918:EQL589996 FAD589918:FAH589996 FJZ589918:FKD589996 FTV589918:FTZ589996 GDR589918:GDV589996 GNN589918:GNR589996 GXJ589918:GXN589996 HHF589918:HHJ589996 HRB589918:HRF589996 IAX589918:IBB589996 IKT589918:IKX589996 IUP589918:IUT589996 JEL589918:JEP589996 JOH589918:JOL589996 JYD589918:JYH589996 KHZ589918:KID589996 KRV589918:KRZ589996 LBR589918:LBV589996 LLN589918:LLR589996 LVJ589918:LVN589996 MFF589918:MFJ589996 MPB589918:MPF589996 MYX589918:MZB589996 NIT589918:NIX589996 NSP589918:NST589996 OCL589918:OCP589996 OMH589918:OML589996 OWD589918:OWH589996 PFZ589918:PGD589996 PPV589918:PPZ589996 PZR589918:PZV589996 QJN589918:QJR589996 QTJ589918:QTN589996 RDF589918:RDJ589996 RNB589918:RNF589996 RWX589918:RXB589996 SGT589918:SGX589996 SQP589918:SQT589996 TAL589918:TAP589996 TKH589918:TKL589996 TUD589918:TUH589996 UDZ589918:UED589996 UNV589918:UNZ589996 UXR589918:UXV589996 VHN589918:VHR589996 VRJ589918:VRN589996 WBF589918:WBJ589996 WLB589918:WLF589996 WUX589918:WVB589996 B655454:F655532 IL655454:IP655532 SH655454:SL655532 ACD655454:ACH655532 ALZ655454:AMD655532 AVV655454:AVZ655532 BFR655454:BFV655532 BPN655454:BPR655532 BZJ655454:BZN655532 CJF655454:CJJ655532 CTB655454:CTF655532 DCX655454:DDB655532 DMT655454:DMX655532 DWP655454:DWT655532 EGL655454:EGP655532 EQH655454:EQL655532 FAD655454:FAH655532 FJZ655454:FKD655532 FTV655454:FTZ655532 GDR655454:GDV655532 GNN655454:GNR655532 GXJ655454:GXN655532 HHF655454:HHJ655532 HRB655454:HRF655532 IAX655454:IBB655532 IKT655454:IKX655532 IUP655454:IUT655532 JEL655454:JEP655532 JOH655454:JOL655532 JYD655454:JYH655532 KHZ655454:KID655532 KRV655454:KRZ655532 LBR655454:LBV655532 LLN655454:LLR655532 LVJ655454:LVN655532 MFF655454:MFJ655532 MPB655454:MPF655532 MYX655454:MZB655532 NIT655454:NIX655532 NSP655454:NST655532 OCL655454:OCP655532 OMH655454:OML655532 OWD655454:OWH655532 PFZ655454:PGD655532 PPV655454:PPZ655532 PZR655454:PZV655532 QJN655454:QJR655532 QTJ655454:QTN655532 RDF655454:RDJ655532 RNB655454:RNF655532 RWX655454:RXB655532 SGT655454:SGX655532 SQP655454:SQT655532 TAL655454:TAP655532 TKH655454:TKL655532 TUD655454:TUH655532 UDZ655454:UED655532 UNV655454:UNZ655532 UXR655454:UXV655532 VHN655454:VHR655532 VRJ655454:VRN655532 WBF655454:WBJ655532 WLB655454:WLF655532 WUX655454:WVB655532 B720990:F721068 IL720990:IP721068 SH720990:SL721068 ACD720990:ACH721068 ALZ720990:AMD721068 AVV720990:AVZ721068 BFR720990:BFV721068 BPN720990:BPR721068 BZJ720990:BZN721068 CJF720990:CJJ721068 CTB720990:CTF721068 DCX720990:DDB721068 DMT720990:DMX721068 DWP720990:DWT721068 EGL720990:EGP721068 EQH720990:EQL721068 FAD720990:FAH721068 FJZ720990:FKD721068 FTV720990:FTZ721068 GDR720990:GDV721068 GNN720990:GNR721068 GXJ720990:GXN721068 HHF720990:HHJ721068 HRB720990:HRF721068 IAX720990:IBB721068 IKT720990:IKX721068 IUP720990:IUT721068 JEL720990:JEP721068 JOH720990:JOL721068 JYD720990:JYH721068 KHZ720990:KID721068 KRV720990:KRZ721068 LBR720990:LBV721068 LLN720990:LLR721068 LVJ720990:LVN721068 MFF720990:MFJ721068 MPB720990:MPF721068 MYX720990:MZB721068 NIT720990:NIX721068 NSP720990:NST721068 OCL720990:OCP721068 OMH720990:OML721068 OWD720990:OWH721068 PFZ720990:PGD721068 PPV720990:PPZ721068 PZR720990:PZV721068 QJN720990:QJR721068 QTJ720990:QTN721068 RDF720990:RDJ721068 RNB720990:RNF721068 RWX720990:RXB721068 SGT720990:SGX721068 SQP720990:SQT721068 TAL720990:TAP721068 TKH720990:TKL721068 TUD720990:TUH721068 UDZ720990:UED721068 UNV720990:UNZ721068 UXR720990:UXV721068 VHN720990:VHR721068 VRJ720990:VRN721068 WBF720990:WBJ721068 WLB720990:WLF721068 WUX720990:WVB721068 B786526:F786604 IL786526:IP786604 SH786526:SL786604 ACD786526:ACH786604 ALZ786526:AMD786604 AVV786526:AVZ786604 BFR786526:BFV786604 BPN786526:BPR786604 BZJ786526:BZN786604 CJF786526:CJJ786604 CTB786526:CTF786604 DCX786526:DDB786604 DMT786526:DMX786604 DWP786526:DWT786604 EGL786526:EGP786604 EQH786526:EQL786604 FAD786526:FAH786604 FJZ786526:FKD786604 FTV786526:FTZ786604 GDR786526:GDV786604 GNN786526:GNR786604 GXJ786526:GXN786604 HHF786526:HHJ786604 HRB786526:HRF786604 IAX786526:IBB786604 IKT786526:IKX786604 IUP786526:IUT786604 JEL786526:JEP786604 JOH786526:JOL786604 JYD786526:JYH786604 KHZ786526:KID786604 KRV786526:KRZ786604 LBR786526:LBV786604 LLN786526:LLR786604 LVJ786526:LVN786604 MFF786526:MFJ786604 MPB786526:MPF786604 MYX786526:MZB786604 NIT786526:NIX786604 NSP786526:NST786604 OCL786526:OCP786604 OMH786526:OML786604 OWD786526:OWH786604 PFZ786526:PGD786604 PPV786526:PPZ786604 PZR786526:PZV786604 QJN786526:QJR786604 QTJ786526:QTN786604 RDF786526:RDJ786604 RNB786526:RNF786604 RWX786526:RXB786604 SGT786526:SGX786604 SQP786526:SQT786604 TAL786526:TAP786604 TKH786526:TKL786604 TUD786526:TUH786604 UDZ786526:UED786604 UNV786526:UNZ786604 UXR786526:UXV786604 VHN786526:VHR786604 VRJ786526:VRN786604 WBF786526:WBJ786604 WLB786526:WLF786604 WUX786526:WVB786604 B852062:F852140 IL852062:IP852140 SH852062:SL852140 ACD852062:ACH852140 ALZ852062:AMD852140 AVV852062:AVZ852140 BFR852062:BFV852140 BPN852062:BPR852140 BZJ852062:BZN852140 CJF852062:CJJ852140 CTB852062:CTF852140 DCX852062:DDB852140 DMT852062:DMX852140 DWP852062:DWT852140 EGL852062:EGP852140 EQH852062:EQL852140 FAD852062:FAH852140 FJZ852062:FKD852140 FTV852062:FTZ852140 GDR852062:GDV852140 GNN852062:GNR852140 GXJ852062:GXN852140 HHF852062:HHJ852140 HRB852062:HRF852140 IAX852062:IBB852140 IKT852062:IKX852140 IUP852062:IUT852140 JEL852062:JEP852140 JOH852062:JOL852140 JYD852062:JYH852140 KHZ852062:KID852140 KRV852062:KRZ852140 LBR852062:LBV852140 LLN852062:LLR852140 LVJ852062:LVN852140 MFF852062:MFJ852140 MPB852062:MPF852140 MYX852062:MZB852140 NIT852062:NIX852140 NSP852062:NST852140 OCL852062:OCP852140 OMH852062:OML852140 OWD852062:OWH852140 PFZ852062:PGD852140 PPV852062:PPZ852140 PZR852062:PZV852140 QJN852062:QJR852140 QTJ852062:QTN852140 RDF852062:RDJ852140 RNB852062:RNF852140 RWX852062:RXB852140 SGT852062:SGX852140 SQP852062:SQT852140 TAL852062:TAP852140 TKH852062:TKL852140 TUD852062:TUH852140 UDZ852062:UED852140 UNV852062:UNZ852140 UXR852062:UXV852140 VHN852062:VHR852140 VRJ852062:VRN852140 WBF852062:WBJ852140 WLB852062:WLF852140 WUX852062:WVB852140 B917598:F917676 IL917598:IP917676 SH917598:SL917676 ACD917598:ACH917676 ALZ917598:AMD917676 AVV917598:AVZ917676 BFR917598:BFV917676 BPN917598:BPR917676 BZJ917598:BZN917676 CJF917598:CJJ917676 CTB917598:CTF917676 DCX917598:DDB917676 DMT917598:DMX917676 DWP917598:DWT917676 EGL917598:EGP917676 EQH917598:EQL917676 FAD917598:FAH917676 FJZ917598:FKD917676 FTV917598:FTZ917676 GDR917598:GDV917676 GNN917598:GNR917676 GXJ917598:GXN917676 HHF917598:HHJ917676 HRB917598:HRF917676 IAX917598:IBB917676 IKT917598:IKX917676 IUP917598:IUT917676 JEL917598:JEP917676 JOH917598:JOL917676 JYD917598:JYH917676 KHZ917598:KID917676 KRV917598:KRZ917676 LBR917598:LBV917676 LLN917598:LLR917676 LVJ917598:LVN917676 MFF917598:MFJ917676 MPB917598:MPF917676 MYX917598:MZB917676 NIT917598:NIX917676 NSP917598:NST917676 OCL917598:OCP917676 OMH917598:OML917676 OWD917598:OWH917676 PFZ917598:PGD917676 PPV917598:PPZ917676 PZR917598:PZV917676 QJN917598:QJR917676 QTJ917598:QTN917676 RDF917598:RDJ917676 RNB917598:RNF917676 RWX917598:RXB917676 SGT917598:SGX917676 SQP917598:SQT917676 TAL917598:TAP917676 TKH917598:TKL917676 TUD917598:TUH917676 UDZ917598:UED917676 UNV917598:UNZ917676 UXR917598:UXV917676 VHN917598:VHR917676 VRJ917598:VRN917676 WBF917598:WBJ917676 WLB917598:WLF917676 WUX917598:WVB917676 B983134:F983212 IL983134:IP983212 SH983134:SL983212 ACD983134:ACH983212 ALZ983134:AMD983212 AVV983134:AVZ983212 BFR983134:BFV983212 BPN983134:BPR983212 BZJ983134:BZN983212 CJF983134:CJJ983212 CTB983134:CTF983212 DCX983134:DDB983212 DMT983134:DMX983212 DWP983134:DWT983212 EGL983134:EGP983212 EQH983134:EQL983212 FAD983134:FAH983212 FJZ983134:FKD983212 FTV983134:FTZ983212 GDR983134:GDV983212 GNN983134:GNR983212 GXJ983134:GXN983212 HHF983134:HHJ983212 HRB983134:HRF983212 IAX983134:IBB983212 IKT983134:IKX983212 IUP983134:IUT983212 JEL983134:JEP983212 JOH983134:JOL983212 JYD983134:JYH983212 KHZ983134:KID983212 KRV983134:KRZ983212 LBR983134:LBV983212 LLN983134:LLR983212 LVJ983134:LVN983212 MFF983134:MFJ983212 MPB983134:MPF983212 MYX983134:MZB983212 NIT983134:NIX983212 NSP983134:NST983212 OCL983134:OCP983212 OMH983134:OML983212 OWD983134:OWH983212 PFZ983134:PGD983212 PPV983134:PPZ983212 PZR983134:PZV983212 QJN983134:QJR983212 QTJ983134:QTN983212 RDF983134:RDJ983212 RNB983134:RNF983212 RWX983134:RXB983212 SGT983134:SGX983212 SQP983134:SQT983212 TAL983134:TAP983212 TKH983134:TKL983212 TUD983134:TUH983212 UDZ983134:UED983212 UNV983134:UNZ983212 UXR983134:UXV983212 VHN983134:VHR983212 VRJ983134:VRN983212 WBF983134:WBJ983212 WLB983134:WLF983212 WUX983134:WVB983212 I983181:J983181 I917645:J917645 I852109:J852109 I786573:J786573 I721037:J721037 I655501:J655501 I589965:J589965 I524429:J524429 I458893:J458893 I393357:J393357 I327821:J327821 I262285:J262285 I196749:J196749 I131213:J131213 I65677:J65677 I163:J163 G983239:K983258 G917703:K917722 G852167:K852186 G786631:K786650 G721095:K721114 G655559:K655578 G590023:K590042 G524487:K524506 G458951:K458970 G393415:K393434 G327879:K327898 G262343:K262362 G196807:K196826 G131271:K131290 G65735:K65754 G983181:H983193 G917645:H917657 G852109:H852121 G786573:H786585 G721037:H721049 G655501:H655513 G589965:H589977 G524429:H524441 G458893:H458905 G393357:H393369 G327821:H327833 G262285:H262297 G196749:H196761 G131213:H131225 G65677:H65689 G163:H175 I983182:K983194 I917646:K917658 I852110:K852122 I786574:K786586 I721038:K721050 I655502:K655514 I589966:K589978 I524430:K524442 I458894:K458906 I393358:K393370 I327822:K327834 I262286:K262298 I196750:K196762 I131214:K131226 I65678:K65690 I164:K176 L154:O218 G154:K162 WVC64:WVH135 WLG64:WLL135 WBK64:WBP135 VRO64:VRT135 VHS64:VHX135 UXW64:UYB135 UOA64:UOF135 UEE64:UEJ135 TUI64:TUN135 TKM64:TKR135 TAQ64:TAV135 SQU64:SQZ135 SGY64:SHD135 RXC64:RXH135 RNG64:RNL135 RDK64:RDP135 QTO64:QTT135 QJS64:QJX135 PZW64:QAB135 PQA64:PQF135 PGE64:PGJ135 OWI64:OWN135 OMM64:OMR135 OCQ64:OCV135 NSU64:NSZ135 NIY64:NJD135 MZC64:MZH135 MPG64:MPL135 MFK64:MFP135 LVO64:LVT135 LLS64:LLX135 LBW64:LCB135 KSA64:KSF135 KIE64:KIJ135 JYI64:JYN135 JOM64:JOR135 JEQ64:JEV135 IUU64:IUZ135 IKY64:ILD135 IBC64:IBH135 HRG64:HRL135 HHK64:HHP135 GXO64:GXT135 GNS64:GNX135 GDW64:GEB135 FUA64:FUF135 FKE64:FKJ135 FAI64:FAN135 EQM64:EQR135 EGQ64:EGV135 DWU64:DWZ135 DMY64:DND135 DDC64:DDH135 CTG64:CTL135 CJK64:CJP135 BZO64:BZT135 BPS64:BPX135 BFW64:BGB135 AWA64:AWF135 AME64:AMJ135 ACI64:ACN135 SM64:SR135 IQ64:IV135 WUX64:WVB113 WLB64:WLF113 WBF64:WBJ113 VRJ64:VRN113 VHN64:VHR113 UXR64:UXV113 UNV64:UNZ113 UDZ64:UED113 TUD64:TUH113 TKH64:TKL113 TAL64:TAP113 SQP64:SQT113 SGT64:SGX113 RWX64:RXB113 RNB64:RNF113 RDF64:RDJ113 QTJ64:QTN113 QJN64:QJR113 PZR64:PZV113 PPV64:PPZ113 PFZ64:PGD113 OWD64:OWH113 OMH64:OML113 OCL64:OCP113 NSP64:NST113 NIT64:NIX113 MYX64:MZB113 MPB64:MPF113 MFF64:MFJ113 LVJ64:LVN113 LLN64:LLR113 LBR64:LBV113 KRV64:KRZ113 KHZ64:KID113 JYD64:JYH113 JOH64:JOL113 JEL64:JEP113 IUP64:IUT113 IKT64:IKX113 IAX64:IBB113 HRB64:HRF113 HHF64:HHJ113 GXJ64:GXN113 GNN64:GNR113 GDR64:GDV113 FTV64:FTZ113 FJZ64:FKD113 FAD64:FAH113 EQH64:EQL113 EGL64:EGP113 DWP64:DWT113 DMT64:DMX113 DCX64:DDB113 CTB64:CTF113 CJF64:CJJ113 BZJ64:BZN113 BPN64:BPR113 BFR64:BFV113 AVV64:AVZ113 ALZ64:AMD113 ACD64:ACH113 SH64:SL113 IL64:IP113 B64:F113 WUX5:WVH63 B5:O63 IL5:IZ63 SH5:SV63 ACD5:ACR63 ALZ5:AMN63 AVV5:AWJ63 BFR5:BGF63 BPN5:BQB63 BZJ5:BZX63 CJF5:CJT63 CTB5:CTP63 DCX5:DDL63 DMT5:DNH63 DWP5:DXD63 EGL5:EGZ63 EQH5:EQV63 FAD5:FAR63 FJZ5:FKN63 FTV5:FUJ63 GDR5:GEF63 GNN5:GOB63 GXJ5:GXX63 HHF5:HHT63 HRB5:HRP63 IAX5:IBL63 IKT5:ILH63 IUP5:IVD63 JEL5:JEZ63 JOH5:JOV63 JYD5:JYR63 KHZ5:KIN63 KRV5:KSJ63 LBR5:LCF63 LLN5:LMB63 LVJ5:LVX63 MFF5:MFT63 MPB5:MPP63 MYX5:MZL63 NIT5:NJH63 NSP5:NTD63 OCL5:OCZ63 OMH5:OMV63 OWD5:OWR63 PFZ5:PGN63 PPV5:PQJ63 PZR5:QAF63 QJN5:QKB63 QTJ5:QTX63 RDF5:RDT63 RNB5:RNP63 RWX5:RXL63 SGT5:SHH63 SQP5:SRD63 TAL5:TAZ63 TKH5:TKV63 TUD5:TUR63 UDZ5:UEN63 UNV5:UOJ63 UXR5:UYF63 VHN5:VIB63 VRJ5:VRX63 WBF5:WBT63 WLB5:WLP63 WVI5:WVL218 G64:O153 IW64:IZ218 SS64:SV218 ACO64:ACR218 AMK64:AMN218 AWG64:AWJ218 BGC64:BGF218 BPY64:BQB218 BZU64:BZX218 CJQ64:CJT218 CTM64:CTP218 DDI64:DDL218 DNE64:DNH218 DXA64:DXD218 EGW64:EGZ218 EQS64:EQV218 FAO64:FAR218 FKK64:FKN218 FUG64:FUJ218 GEC64:GEF218 GNY64:GOB218 GXU64:GXX218 HHQ64:HHT218 HRM64:HRP218 IBI64:IBL218 ILE64:ILH218 IVA64:IVD218 JEW64:JEZ218 JOS64:JOV218 JYO64:JYR218 KIK64:KIN218 KSG64:KSJ218 LCC64:LCF218 LLY64:LMB218 LVU64:LVX218 MFQ64:MFT218 MPM64:MPP218 MZI64:MZL218 NJE64:NJH218 NTA64:NTD218 OCW64:OCZ218 OMS64:OMV218 OWO64:OWR218 PGK64:PGN218 PQG64:PQJ218 QAC64:QAF218 QJY64:QKB218 QTU64:QTX218 RDQ64:RDT218 RNM64:RNP218 RXI64:RXL218 SHE64:SHH218 SRA64:SRD218 TAW64:TAZ218 TKS64:TKV218 TUO64:TUR218 UEK64:UEN218 UOG64:UOJ218 UYC64:UYF218 VHY64:VIB218 VRU64:VRX218 WBQ64:WBT218 WLM64:WLP218 WUX115:WVB194 WLB115:WLF194 WBF115:WBJ194 VRJ115:VRN194 VHN115:VHR194 UXR115:UXV194 UNV115:UNZ194 UDZ115:UED194 TUD115:TUH194 TKH115:TKL194 TAL115:TAP194 SQP115:SQT194 SGT115:SGX194 RWX115:RXB194 RNB115:RNF194 RDF115:RDJ194 QTJ115:QTN194 QJN115:QJR194 PZR115:PZV194 PPV115:PPZ194 PFZ115:PGD194 OWD115:OWH194 OMH115:OML194 OCL115:OCP194 NSP115:NST194 NIT115:NIX194 MYX115:MZB194 MPB115:MPF194 MFF115:MFJ194 LVJ115:LVN194 LLN115:LLR194 LBR115:LBV194 KRV115:KRZ194 KHZ115:KID194 JYD115:JYH194 JOH115:JOL194 JEL115:JEP194 IUP115:IUT194 IKT115:IKX194 IAX115:IBB194 HRB115:HRF194 HHF115:HHJ194 GXJ115:GXN194 GNN115:GNR194 GDR115:GDV194 FTV115:FTZ194 FJZ115:FKD194 FAD115:FAH194 EQH115:EQL194 EGL115:EGP194 DWP115:DWT194 DMT115:DMX194 DCX115:DDB194 CTB115:CTF194 CJF115:CJJ194 BZJ115:BZN194 BPN115:BPR194 BFR115:BFV194 AVV115:AVZ194 ALZ115:AMD194 ACD115:ACH194 SH115:SL194 IL115:IP194 B115:F218 WVC141:WVH162 WLG141:WLL162 WBK141:WBP162 VRO141:VRT162 VHS141:VHX162 UXW141:UYB162 UOA141:UOF162 UEE141:UEJ162 TUI141:TUN162 TKM141:TKR162 TAQ141:TAV162 SQU141:SQZ162 SGY141:SHD162 RXC141:RXH162 RNG141:RNL162 RDK141:RDP162 QTO141:QTT162 QJS141:QJX162 PZW141:QAB162 PQA141:PQF162 PGE141:PGJ162 OWI141:OWN162 OMM141:OMR162 OCQ141:OCV162 NSU141:NSZ162 NIY141:NJD162 MZC141:MZH162 MPG141:MPL162 MFK141:MFP162 LVO141:LVT162 LLS141:LLX162 LBW141:LCB162 KSA141:KSF162 KIE141:KIJ162 JYI141:JYN162 JOM141:JOR162 JEQ141:JEV162 IUU141:IUZ162 IKY141:ILD162 IBC141:IBH162 HRG141:HRL162 HHK141:HHP162 GXO141:GXT162 GNS141:GNX162 GDW141:GEB162 FUA141:FUF162 FKE141:FKJ162 FAI141:FAN162 EQM141:EQR162 EGQ141:EGV162 DWU141:DWZ162 DMY141:DND162 DDC141:DDH162 CTG141:CTL162 CJK141:CJP162 BZO141:BZT162 BPS141:BPX162 BFW141:BGB162 AWA141:AWF162 AME141:AMJ162 ACI141:ACN162 SM141:SR162 IQ141:IV162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AO123"/>
  <sheetViews>
    <sheetView workbookViewId="0"/>
  </sheetViews>
  <sheetFormatPr defaultColWidth="9.140625" defaultRowHeight="12.75" x14ac:dyDescent="0.2"/>
  <cols>
    <col min="1" max="2" width="6.7109375" style="1" customWidth="1"/>
    <col min="3" max="3" width="23.7109375" style="1" bestFit="1" customWidth="1"/>
    <col min="4" max="8" width="24.42578125" style="1" bestFit="1" customWidth="1"/>
    <col min="9" max="23" width="24.5703125" style="1" customWidth="1"/>
    <col min="24" max="24" width="26.140625" style="1" customWidth="1"/>
    <col min="25" max="32" width="24.5703125" style="1" customWidth="1"/>
    <col min="33" max="33" width="40" style="1" bestFit="1" customWidth="1"/>
    <col min="34" max="34" width="17" style="1" bestFit="1" customWidth="1"/>
    <col min="35" max="35" width="13.85546875" style="1" bestFit="1" customWidth="1"/>
    <col min="36" max="36" width="13.42578125" style="1" bestFit="1" customWidth="1"/>
    <col min="37" max="37" width="19.85546875" style="1" bestFit="1" customWidth="1"/>
    <col min="38" max="38" width="12.140625" style="1" bestFit="1" customWidth="1"/>
    <col min="39" max="39" width="17.42578125" style="1" bestFit="1" customWidth="1"/>
    <col min="40" max="40" width="17.5703125" style="1" bestFit="1" customWidth="1"/>
    <col min="41" max="41" width="27.7109375" style="1" bestFit="1" customWidth="1"/>
    <col min="42" max="43" width="9.140625" style="1"/>
    <col min="44" max="44" width="18.7109375" style="1" bestFit="1" customWidth="1"/>
    <col min="45" max="16384" width="9.140625" style="1"/>
  </cols>
  <sheetData>
    <row r="1" spans="2:41" x14ac:dyDescent="0.2">
      <c r="J1" s="49" t="s">
        <v>142</v>
      </c>
    </row>
    <row r="2" spans="2:41" x14ac:dyDescent="0.2">
      <c r="D2" s="113" t="s">
        <v>184</v>
      </c>
      <c r="E2" s="113" t="s">
        <v>185</v>
      </c>
      <c r="F2" s="113" t="s">
        <v>186</v>
      </c>
      <c r="G2" s="113" t="s">
        <v>187</v>
      </c>
      <c r="H2" s="113" t="s">
        <v>188</v>
      </c>
      <c r="I2" s="113" t="s">
        <v>189</v>
      </c>
      <c r="J2" s="114"/>
    </row>
    <row r="3" spans="2:41" ht="13.5" thickBot="1" x14ac:dyDescent="0.25">
      <c r="C3" s="142" t="s">
        <v>135</v>
      </c>
      <c r="D3" s="141" t="s">
        <v>190</v>
      </c>
      <c r="E3" s="141" t="s">
        <v>190</v>
      </c>
      <c r="F3" s="113" t="s">
        <v>190</v>
      </c>
      <c r="G3" s="113" t="s">
        <v>190</v>
      </c>
      <c r="H3" s="113" t="s">
        <v>190</v>
      </c>
      <c r="I3" s="136" t="s">
        <v>190</v>
      </c>
      <c r="J3" s="139" t="str">
        <f>IFERROR(IF(INDEX(D3:I3,MATCH(J$2,D$2:I$2,0))=0,"",INDEX(D3:I3,MATCH(J$2,D$2:I$2,0))),"")</f>
        <v/>
      </c>
    </row>
    <row r="4" spans="2:41" x14ac:dyDescent="0.2">
      <c r="C4" s="199" t="s">
        <v>191</v>
      </c>
      <c r="D4" s="201" t="s">
        <v>192</v>
      </c>
      <c r="E4" s="48" t="s">
        <v>193</v>
      </c>
      <c r="F4" s="48" t="s">
        <v>194</v>
      </c>
      <c r="G4" s="48" t="s">
        <v>195</v>
      </c>
      <c r="H4" s="48" t="s">
        <v>196</v>
      </c>
      <c r="I4" s="135" t="s">
        <v>197</v>
      </c>
      <c r="J4" s="139" t="str">
        <f>IFERROR(IF(INDEX(D4:I4,MATCH(J$2,D$2:I$2,0))=0,"",INDEX(D4:I4,MATCH(J$2,D$2:I$2,0))),"")</f>
        <v/>
      </c>
    </row>
    <row r="5" spans="2:41" x14ac:dyDescent="0.2">
      <c r="C5" s="200" t="s">
        <v>184</v>
      </c>
      <c r="D5" s="201" t="s">
        <v>198</v>
      </c>
      <c r="E5" s="48" t="s">
        <v>199</v>
      </c>
      <c r="F5" s="48" t="s">
        <v>200</v>
      </c>
      <c r="G5" s="48" t="s">
        <v>201</v>
      </c>
      <c r="H5" s="48" t="s">
        <v>202</v>
      </c>
      <c r="I5" s="135" t="s">
        <v>203</v>
      </c>
      <c r="J5" s="139" t="str">
        <f t="shared" ref="J5:J24" si="0">IFERROR(IF(INDEX(D5:I5,MATCH(J$2,D$2:I$2,0))=0,"",INDEX(D5:I5,MATCH(J$2,D$2:I$2,0))),"")</f>
        <v/>
      </c>
      <c r="AF5"/>
      <c r="AG5"/>
      <c r="AH5"/>
      <c r="AI5"/>
      <c r="AJ5"/>
      <c r="AK5"/>
      <c r="AL5"/>
      <c r="AM5"/>
      <c r="AN5"/>
      <c r="AO5"/>
    </row>
    <row r="6" spans="2:41" x14ac:dyDescent="0.2">
      <c r="C6" s="200" t="s">
        <v>185</v>
      </c>
      <c r="D6" s="201" t="s">
        <v>204</v>
      </c>
      <c r="E6" s="48" t="s">
        <v>205</v>
      </c>
      <c r="F6" s="48" t="s">
        <v>206</v>
      </c>
      <c r="G6" s="48" t="s">
        <v>207</v>
      </c>
      <c r="H6" s="48" t="s">
        <v>208</v>
      </c>
      <c r="I6" s="135" t="s">
        <v>209</v>
      </c>
      <c r="J6" s="139" t="str">
        <f t="shared" si="0"/>
        <v/>
      </c>
    </row>
    <row r="7" spans="2:41" x14ac:dyDescent="0.2">
      <c r="C7" s="200" t="s">
        <v>186</v>
      </c>
      <c r="D7" s="201" t="s">
        <v>210</v>
      </c>
      <c r="E7" s="48" t="s">
        <v>211</v>
      </c>
      <c r="F7" s="48" t="s">
        <v>212</v>
      </c>
      <c r="G7" s="48" t="s">
        <v>213</v>
      </c>
      <c r="H7" s="48" t="s">
        <v>214</v>
      </c>
      <c r="I7" s="135" t="s">
        <v>215</v>
      </c>
      <c r="J7" s="139" t="str">
        <f t="shared" si="0"/>
        <v/>
      </c>
      <c r="L7" s="122" t="s">
        <v>970</v>
      </c>
    </row>
    <row r="8" spans="2:41" x14ac:dyDescent="0.2">
      <c r="C8" s="200" t="s">
        <v>187</v>
      </c>
      <c r="D8" s="201" t="s">
        <v>216</v>
      </c>
      <c r="E8" s="48" t="s">
        <v>217</v>
      </c>
      <c r="F8" s="48" t="s">
        <v>218</v>
      </c>
      <c r="G8" s="48" t="s">
        <v>219</v>
      </c>
      <c r="H8" s="48" t="s">
        <v>220</v>
      </c>
      <c r="I8" s="135" t="s">
        <v>221</v>
      </c>
      <c r="J8" s="139" t="str">
        <f t="shared" si="0"/>
        <v/>
      </c>
      <c r="L8" s="345" t="s">
        <v>631</v>
      </c>
    </row>
    <row r="9" spans="2:41" ht="12.75" customHeight="1" x14ac:dyDescent="0.2">
      <c r="C9" s="200" t="s">
        <v>188</v>
      </c>
      <c r="D9" s="201" t="s">
        <v>222</v>
      </c>
      <c r="E9" s="48" t="s">
        <v>223</v>
      </c>
      <c r="F9" s="48" t="s">
        <v>224</v>
      </c>
      <c r="G9" s="48" t="s">
        <v>225</v>
      </c>
      <c r="H9" s="48" t="s">
        <v>226</v>
      </c>
      <c r="I9" s="135" t="s">
        <v>227</v>
      </c>
      <c r="J9" s="139" t="str">
        <f t="shared" si="0"/>
        <v/>
      </c>
      <c r="L9" s="345" t="s">
        <v>619</v>
      </c>
    </row>
    <row r="10" spans="2:41" ht="12.75" customHeight="1" x14ac:dyDescent="0.2">
      <c r="C10" s="200" t="s">
        <v>189</v>
      </c>
      <c r="D10" s="201" t="s">
        <v>228</v>
      </c>
      <c r="E10" s="48" t="s">
        <v>229</v>
      </c>
      <c r="F10" s="48" t="s">
        <v>230</v>
      </c>
      <c r="G10" s="48" t="s">
        <v>231</v>
      </c>
      <c r="H10" s="48" t="s">
        <v>232</v>
      </c>
      <c r="I10" s="135" t="s">
        <v>233</v>
      </c>
      <c r="J10" s="139" t="str">
        <f t="shared" si="0"/>
        <v/>
      </c>
      <c r="L10" s="345" t="s">
        <v>969</v>
      </c>
    </row>
    <row r="11" spans="2:41" ht="12.75" customHeight="1" x14ac:dyDescent="0.2">
      <c r="D11" s="201" t="s">
        <v>234</v>
      </c>
      <c r="E11" s="48" t="s">
        <v>235</v>
      </c>
      <c r="F11" s="48" t="s">
        <v>236</v>
      </c>
      <c r="G11" s="48" t="s">
        <v>237</v>
      </c>
      <c r="H11" s="48" t="s">
        <v>238</v>
      </c>
      <c r="I11" s="135" t="s">
        <v>239</v>
      </c>
      <c r="J11" s="139" t="str">
        <f t="shared" si="0"/>
        <v/>
      </c>
    </row>
    <row r="12" spans="2:41" x14ac:dyDescent="0.2">
      <c r="D12" s="201" t="s">
        <v>240</v>
      </c>
      <c r="E12" s="48" t="s">
        <v>241</v>
      </c>
      <c r="F12" s="48" t="s">
        <v>242</v>
      </c>
      <c r="G12" s="48" t="s">
        <v>243</v>
      </c>
      <c r="H12" s="48" t="s">
        <v>244</v>
      </c>
      <c r="I12" s="135" t="s">
        <v>245</v>
      </c>
      <c r="J12" s="139" t="str">
        <f t="shared" si="0"/>
        <v/>
      </c>
    </row>
    <row r="13" spans="2:41" x14ac:dyDescent="0.2">
      <c r="B13" s="2"/>
      <c r="D13" s="201" t="s">
        <v>246</v>
      </c>
      <c r="E13" s="48" t="s">
        <v>247</v>
      </c>
      <c r="F13" s="48" t="s">
        <v>248</v>
      </c>
      <c r="G13" s="48" t="s">
        <v>249</v>
      </c>
      <c r="H13" s="48" t="s">
        <v>250</v>
      </c>
      <c r="I13" s="135" t="s">
        <v>251</v>
      </c>
      <c r="J13" s="139" t="str">
        <f t="shared" si="0"/>
        <v/>
      </c>
    </row>
    <row r="14" spans="2:41" x14ac:dyDescent="0.2">
      <c r="D14" s="201" t="s">
        <v>252</v>
      </c>
      <c r="E14" s="48" t="s">
        <v>253</v>
      </c>
      <c r="F14" s="48" t="s">
        <v>254</v>
      </c>
      <c r="G14" s="48" t="s">
        <v>255</v>
      </c>
      <c r="H14" s="48" t="s">
        <v>256</v>
      </c>
      <c r="I14" s="135" t="s">
        <v>257</v>
      </c>
      <c r="J14" s="139" t="str">
        <f t="shared" si="0"/>
        <v/>
      </c>
    </row>
    <row r="15" spans="2:41" x14ac:dyDescent="0.2">
      <c r="D15" s="201" t="s">
        <v>258</v>
      </c>
      <c r="E15" s="48" t="s">
        <v>259</v>
      </c>
      <c r="F15" s="48" t="s">
        <v>260</v>
      </c>
      <c r="G15" s="48" t="s">
        <v>261</v>
      </c>
      <c r="H15" s="48" t="s">
        <v>262</v>
      </c>
      <c r="I15" s="135" t="s">
        <v>263</v>
      </c>
      <c r="J15" s="139" t="str">
        <f t="shared" si="0"/>
        <v/>
      </c>
    </row>
    <row r="16" spans="2:41" x14ac:dyDescent="0.2">
      <c r="D16" s="201" t="s">
        <v>264</v>
      </c>
      <c r="E16" s="48" t="s">
        <v>265</v>
      </c>
      <c r="F16" s="48" t="s">
        <v>266</v>
      </c>
      <c r="G16" s="48" t="s">
        <v>267</v>
      </c>
      <c r="H16" s="48" t="s">
        <v>268</v>
      </c>
      <c r="I16" s="135" t="s">
        <v>269</v>
      </c>
      <c r="J16" s="139" t="str">
        <f t="shared" si="0"/>
        <v/>
      </c>
    </row>
    <row r="17" spans="4:30" x14ac:dyDescent="0.2">
      <c r="D17" s="201" t="s">
        <v>270</v>
      </c>
      <c r="E17" s="48" t="s">
        <v>271</v>
      </c>
      <c r="F17" s="48" t="s">
        <v>272</v>
      </c>
      <c r="G17" s="48" t="s">
        <v>273</v>
      </c>
      <c r="H17" s="48" t="s">
        <v>274</v>
      </c>
      <c r="I17" s="135" t="s">
        <v>275</v>
      </c>
      <c r="J17" s="139" t="str">
        <f t="shared" si="0"/>
        <v/>
      </c>
    </row>
    <row r="18" spans="4:30" x14ac:dyDescent="0.2">
      <c r="D18" s="201" t="s">
        <v>276</v>
      </c>
      <c r="E18" s="48" t="s">
        <v>277</v>
      </c>
      <c r="F18" s="48" t="s">
        <v>278</v>
      </c>
      <c r="G18" s="48" t="s">
        <v>279</v>
      </c>
      <c r="H18" s="48" t="s">
        <v>280</v>
      </c>
      <c r="I18" s="135" t="s">
        <v>281</v>
      </c>
      <c r="J18" s="139" t="str">
        <f t="shared" si="0"/>
        <v/>
      </c>
    </row>
    <row r="19" spans="4:30" x14ac:dyDescent="0.2">
      <c r="D19" s="201" t="s">
        <v>282</v>
      </c>
      <c r="E19" s="48" t="s">
        <v>283</v>
      </c>
      <c r="F19" s="48" t="s">
        <v>284</v>
      </c>
      <c r="G19" s="48" t="s">
        <v>285</v>
      </c>
      <c r="H19" s="48" t="s">
        <v>286</v>
      </c>
      <c r="I19" s="135" t="s">
        <v>287</v>
      </c>
      <c r="J19" s="139" t="str">
        <f t="shared" si="0"/>
        <v/>
      </c>
    </row>
    <row r="20" spans="4:30" x14ac:dyDescent="0.2">
      <c r="D20" s="201" t="s">
        <v>288</v>
      </c>
      <c r="E20" s="48" t="s">
        <v>289</v>
      </c>
      <c r="F20" s="48" t="s">
        <v>290</v>
      </c>
      <c r="G20" s="48" t="s">
        <v>291</v>
      </c>
      <c r="H20" s="48" t="s">
        <v>292</v>
      </c>
      <c r="I20" s="135" t="s">
        <v>293</v>
      </c>
      <c r="J20" s="139" t="str">
        <f t="shared" si="0"/>
        <v/>
      </c>
      <c r="L20" s="122" t="s">
        <v>959</v>
      </c>
    </row>
    <row r="21" spans="4:30" x14ac:dyDescent="0.2">
      <c r="D21" s="201" t="s">
        <v>294</v>
      </c>
      <c r="E21" s="48" t="s">
        <v>295</v>
      </c>
      <c r="F21" s="48" t="s">
        <v>296</v>
      </c>
      <c r="G21" s="48" t="s">
        <v>297</v>
      </c>
      <c r="H21" s="48" t="s">
        <v>298</v>
      </c>
      <c r="I21" s="135" t="s">
        <v>299</v>
      </c>
      <c r="J21" s="139" t="str">
        <f t="shared" si="0"/>
        <v/>
      </c>
      <c r="L21" s="345" t="s">
        <v>852</v>
      </c>
    </row>
    <row r="22" spans="4:30" x14ac:dyDescent="0.2">
      <c r="D22" s="201" t="s">
        <v>300</v>
      </c>
      <c r="E22" s="48" t="s">
        <v>301</v>
      </c>
      <c r="F22" s="48" t="s">
        <v>302</v>
      </c>
      <c r="G22" s="48" t="s">
        <v>303</v>
      </c>
      <c r="H22" s="48" t="s">
        <v>304</v>
      </c>
      <c r="I22" s="135" t="s">
        <v>305</v>
      </c>
      <c r="J22" s="139" t="str">
        <f t="shared" si="0"/>
        <v/>
      </c>
      <c r="L22" s="345" t="s">
        <v>853</v>
      </c>
    </row>
    <row r="23" spans="4:30" x14ac:dyDescent="0.2">
      <c r="D23" s="201" t="s">
        <v>306</v>
      </c>
      <c r="E23" s="48" t="s">
        <v>307</v>
      </c>
      <c r="F23" s="48" t="s">
        <v>308</v>
      </c>
      <c r="G23" s="48" t="s">
        <v>309</v>
      </c>
      <c r="H23" s="48" t="s">
        <v>310</v>
      </c>
      <c r="I23" s="135" t="s">
        <v>311</v>
      </c>
      <c r="J23" s="139" t="str">
        <f t="shared" si="0"/>
        <v/>
      </c>
      <c r="L23" s="345" t="s">
        <v>960</v>
      </c>
    </row>
    <row r="24" spans="4:30" x14ac:dyDescent="0.2">
      <c r="D24" s="201" t="s">
        <v>312</v>
      </c>
      <c r="E24" s="48" t="s">
        <v>313</v>
      </c>
      <c r="F24" s="48" t="s">
        <v>314</v>
      </c>
      <c r="G24" s="48" t="s">
        <v>315</v>
      </c>
      <c r="H24" s="48" t="s">
        <v>316</v>
      </c>
      <c r="I24" s="135" t="s">
        <v>317</v>
      </c>
      <c r="J24" s="139" t="str">
        <f t="shared" si="0"/>
        <v/>
      </c>
      <c r="L24" s="345" t="s">
        <v>875</v>
      </c>
    </row>
    <row r="25" spans="4:30" x14ac:dyDescent="0.2">
      <c r="J25" s="137"/>
    </row>
    <row r="26" spans="4:30" x14ac:dyDescent="0.2">
      <c r="J26" s="137"/>
    </row>
    <row r="27" spans="4:30" ht="13.5" thickBot="1" x14ac:dyDescent="0.25">
      <c r="D27" s="107" t="s">
        <v>612</v>
      </c>
      <c r="J27" s="49" t="s">
        <v>141</v>
      </c>
      <c r="L27" s="122" t="s">
        <v>922</v>
      </c>
      <c r="N27" s="49" t="s">
        <v>933</v>
      </c>
      <c r="O27" s="49" t="s">
        <v>932</v>
      </c>
      <c r="P27" s="49" t="s">
        <v>934</v>
      </c>
      <c r="Q27" s="49" t="s">
        <v>935</v>
      </c>
      <c r="R27" s="49" t="s">
        <v>936</v>
      </c>
      <c r="S27" s="49" t="s">
        <v>937</v>
      </c>
      <c r="T27" s="49" t="s">
        <v>948</v>
      </c>
      <c r="U27" s="49" t="s">
        <v>938</v>
      </c>
      <c r="V27" s="49" t="s">
        <v>939</v>
      </c>
      <c r="W27" s="49" t="s">
        <v>940</v>
      </c>
      <c r="X27" s="49" t="s">
        <v>941</v>
      </c>
      <c r="Y27" s="49" t="s">
        <v>942</v>
      </c>
      <c r="Z27" s="49" t="s">
        <v>943</v>
      </c>
      <c r="AA27" s="49" t="s">
        <v>944</v>
      </c>
      <c r="AB27" s="49" t="s">
        <v>945</v>
      </c>
      <c r="AC27" s="49" t="s">
        <v>946</v>
      </c>
      <c r="AD27" s="49" t="s">
        <v>947</v>
      </c>
    </row>
    <row r="28" spans="4:30" x14ac:dyDescent="0.2">
      <c r="D28" s="115" t="s">
        <v>362</v>
      </c>
      <c r="E28" s="140" t="str">
        <f>D28</f>
        <v>Välj Vara/Tjanst</v>
      </c>
      <c r="F28" s="140" t="str">
        <f>E28</f>
        <v>Välj Vara/Tjanst</v>
      </c>
      <c r="G28" s="140" t="str">
        <f>F28</f>
        <v>Välj Vara/Tjanst</v>
      </c>
      <c r="H28" s="140" t="str">
        <f>G28</f>
        <v>Välj Vara/Tjanst</v>
      </c>
      <c r="I28" s="140" t="str">
        <f>H28</f>
        <v>Välj Vara/Tjanst</v>
      </c>
      <c r="J28" s="138" t="e">
        <f>INDEX(D28:I28,MATCH(J$2,D$2:I$2,0))</f>
        <v>#N/A</v>
      </c>
      <c r="L28" s="48" t="s">
        <v>877</v>
      </c>
      <c r="N28" s="339"/>
      <c r="O28" s="339"/>
      <c r="P28" s="339"/>
      <c r="Q28" s="339"/>
      <c r="R28" s="339"/>
      <c r="S28" s="339"/>
      <c r="T28" s="339"/>
      <c r="U28" s="339"/>
      <c r="V28" s="339"/>
      <c r="W28" s="339"/>
      <c r="X28" s="339"/>
      <c r="Y28" s="339"/>
      <c r="Z28" s="339"/>
      <c r="AA28" s="339"/>
      <c r="AB28" s="339"/>
      <c r="AC28" s="339"/>
      <c r="AD28" s="339"/>
    </row>
    <row r="29" spans="4:30" x14ac:dyDescent="0.2">
      <c r="D29" s="201" t="s">
        <v>192</v>
      </c>
      <c r="E29" s="201" t="s">
        <v>193</v>
      </c>
      <c r="F29" s="48" t="s">
        <v>194</v>
      </c>
      <c r="G29" s="48" t="s">
        <v>195</v>
      </c>
      <c r="H29" s="48" t="s">
        <v>196</v>
      </c>
      <c r="I29" s="135" t="s">
        <v>197</v>
      </c>
      <c r="J29" s="139" t="str">
        <f>IFERROR(IF(INDEX(D29:I29,MATCH(J$2,D$2:I$2,0))=0,"",INDEX(D29:I29,MATCH(J$2,D$2:I$2,0))),"")</f>
        <v/>
      </c>
      <c r="L29" s="48" t="s">
        <v>865</v>
      </c>
      <c r="N29" s="339" t="s">
        <v>850</v>
      </c>
      <c r="O29" s="339" t="s">
        <v>852</v>
      </c>
      <c r="P29" s="339" t="s">
        <v>859</v>
      </c>
      <c r="Q29" s="339" t="s">
        <v>850</v>
      </c>
      <c r="R29" s="339" t="s">
        <v>856</v>
      </c>
      <c r="S29" s="339" t="s">
        <v>850</v>
      </c>
      <c r="T29" s="339" t="s">
        <v>850</v>
      </c>
      <c r="U29" s="339" t="s">
        <v>925</v>
      </c>
      <c r="V29" s="339" t="s">
        <v>850</v>
      </c>
      <c r="W29" s="339" t="s">
        <v>854</v>
      </c>
      <c r="X29" s="339" t="s">
        <v>854</v>
      </c>
      <c r="Y29" s="339" t="s">
        <v>854</v>
      </c>
      <c r="Z29" s="339" t="s">
        <v>850</v>
      </c>
      <c r="AA29" s="339" t="s">
        <v>850</v>
      </c>
      <c r="AB29" s="339" t="s">
        <v>850</v>
      </c>
      <c r="AC29" s="339" t="s">
        <v>850</v>
      </c>
      <c r="AD29" s="339" t="s">
        <v>850</v>
      </c>
    </row>
    <row r="30" spans="4:30" x14ac:dyDescent="0.2">
      <c r="D30" s="201" t="s">
        <v>198</v>
      </c>
      <c r="E30" s="201" t="s">
        <v>199</v>
      </c>
      <c r="F30" s="48" t="s">
        <v>200</v>
      </c>
      <c r="G30" s="48" t="s">
        <v>201</v>
      </c>
      <c r="H30" s="48" t="s">
        <v>202</v>
      </c>
      <c r="I30" s="135" t="s">
        <v>203</v>
      </c>
      <c r="J30" s="139" t="str">
        <f t="shared" ref="J30:J53" si="1">IFERROR(IF(INDEX(D30:I30,MATCH(J$2,D$2:I$2,0))=0,"",INDEX(D30:I30,MATCH(J$2,D$2:I$2,0))),"")</f>
        <v/>
      </c>
      <c r="L30" s="48" t="s">
        <v>874</v>
      </c>
      <c r="N30" s="339" t="s">
        <v>851</v>
      </c>
      <c r="O30" s="339" t="s">
        <v>859</v>
      </c>
      <c r="P30" s="339" t="s">
        <v>858</v>
      </c>
      <c r="Q30" s="339" t="s">
        <v>851</v>
      </c>
      <c r="R30" s="339" t="s">
        <v>926</v>
      </c>
      <c r="S30" s="339" t="s">
        <v>852</v>
      </c>
      <c r="T30" s="339" t="s">
        <v>852</v>
      </c>
      <c r="U30" s="339" t="s">
        <v>927</v>
      </c>
      <c r="V30" s="339" t="s">
        <v>852</v>
      </c>
      <c r="W30" s="339" t="s">
        <v>855</v>
      </c>
      <c r="X30" s="339" t="s">
        <v>855</v>
      </c>
      <c r="Y30" s="339" t="s">
        <v>855</v>
      </c>
      <c r="Z30" s="339" t="s">
        <v>851</v>
      </c>
      <c r="AA30" s="339" t="s">
        <v>852</v>
      </c>
      <c r="AB30" s="339" t="s">
        <v>852</v>
      </c>
      <c r="AC30" s="339" t="s">
        <v>851</v>
      </c>
      <c r="AD30" s="339" t="s">
        <v>852</v>
      </c>
    </row>
    <row r="31" spans="4:30" x14ac:dyDescent="0.2">
      <c r="D31" s="201" t="s">
        <v>204</v>
      </c>
      <c r="E31" s="201" t="s">
        <v>205</v>
      </c>
      <c r="F31" s="48" t="s">
        <v>206</v>
      </c>
      <c r="G31" s="48" t="s">
        <v>207</v>
      </c>
      <c r="H31" s="48" t="s">
        <v>208</v>
      </c>
      <c r="I31" s="135" t="s">
        <v>209</v>
      </c>
      <c r="J31" s="139" t="str">
        <f t="shared" si="1"/>
        <v/>
      </c>
      <c r="N31" s="339" t="s">
        <v>852</v>
      </c>
      <c r="O31"/>
      <c r="P31"/>
      <c r="Q31" s="339" t="s">
        <v>852</v>
      </c>
      <c r="R31"/>
      <c r="S31"/>
      <c r="T31" s="339" t="s">
        <v>854</v>
      </c>
      <c r="U31" s="339" t="s">
        <v>928</v>
      </c>
      <c r="V31" s="339" t="s">
        <v>853</v>
      </c>
      <c r="W31" s="339" t="s">
        <v>852</v>
      </c>
      <c r="X31"/>
      <c r="Y31" s="339" t="s">
        <v>856</v>
      </c>
      <c r="Z31" s="339" t="s">
        <v>852</v>
      </c>
      <c r="AA31" s="339" t="s">
        <v>854</v>
      </c>
      <c r="AB31" s="339" t="s">
        <v>854</v>
      </c>
      <c r="AC31" s="339" t="s">
        <v>852</v>
      </c>
      <c r="AD31" s="339" t="s">
        <v>885</v>
      </c>
    </row>
    <row r="32" spans="4:30" x14ac:dyDescent="0.2">
      <c r="D32" s="201" t="s">
        <v>210</v>
      </c>
      <c r="E32" s="201" t="s">
        <v>211</v>
      </c>
      <c r="F32" s="48" t="s">
        <v>212</v>
      </c>
      <c r="G32" s="48" t="s">
        <v>213</v>
      </c>
      <c r="H32" s="48" t="s">
        <v>214</v>
      </c>
      <c r="I32" s="135" t="s">
        <v>215</v>
      </c>
      <c r="J32" s="139" t="str">
        <f t="shared" si="1"/>
        <v/>
      </c>
      <c r="L32" s="122" t="s">
        <v>923</v>
      </c>
      <c r="N32" s="339" t="s">
        <v>853</v>
      </c>
      <c r="O32" s="49" t="s">
        <v>949</v>
      </c>
      <c r="P32"/>
      <c r="Q32" s="339" t="s">
        <v>853</v>
      </c>
      <c r="R32"/>
      <c r="S32"/>
      <c r="T32" s="339" t="s">
        <v>855</v>
      </c>
      <c r="U32" s="339" t="s">
        <v>929</v>
      </c>
      <c r="V32"/>
      <c r="W32"/>
      <c r="X32"/>
      <c r="Y32" s="339" t="s">
        <v>858</v>
      </c>
      <c r="Z32" s="339" t="s">
        <v>853</v>
      </c>
      <c r="AA32" s="339" t="s">
        <v>855</v>
      </c>
      <c r="AB32" s="339" t="s">
        <v>855</v>
      </c>
      <c r="AC32" s="339" t="s">
        <v>853</v>
      </c>
      <c r="AD32" s="339" t="s">
        <v>855</v>
      </c>
    </row>
    <row r="33" spans="4:30" x14ac:dyDescent="0.2">
      <c r="D33" s="201" t="s">
        <v>216</v>
      </c>
      <c r="E33" s="201" t="s">
        <v>217</v>
      </c>
      <c r="F33" s="48" t="s">
        <v>218</v>
      </c>
      <c r="G33" s="48" t="s">
        <v>219</v>
      </c>
      <c r="H33" s="48" t="s">
        <v>220</v>
      </c>
      <c r="I33" s="135" t="s">
        <v>221</v>
      </c>
      <c r="J33" s="139" t="str">
        <f t="shared" si="1"/>
        <v/>
      </c>
      <c r="L33" s="48" t="s">
        <v>877</v>
      </c>
      <c r="N33" s="339" t="s">
        <v>854</v>
      </c>
      <c r="O33" s="339"/>
      <c r="P33"/>
      <c r="Q33" s="339" t="s">
        <v>854</v>
      </c>
      <c r="R33"/>
      <c r="S33"/>
      <c r="T33" s="339" t="s">
        <v>926</v>
      </c>
      <c r="U33"/>
      <c r="V33"/>
      <c r="W33"/>
      <c r="X33"/>
      <c r="Y33"/>
      <c r="Z33" s="339" t="s">
        <v>854</v>
      </c>
      <c r="AA33" s="339" t="s">
        <v>885</v>
      </c>
      <c r="AB33"/>
      <c r="AC33" s="339" t="s">
        <v>854</v>
      </c>
    </row>
    <row r="34" spans="4:30" x14ac:dyDescent="0.2">
      <c r="D34" s="201" t="s">
        <v>222</v>
      </c>
      <c r="E34" s="201" t="s">
        <v>223</v>
      </c>
      <c r="F34" s="48" t="s">
        <v>224</v>
      </c>
      <c r="G34" s="48" t="s">
        <v>225</v>
      </c>
      <c r="H34" s="48" t="s">
        <v>226</v>
      </c>
      <c r="I34" s="135" t="s">
        <v>227</v>
      </c>
      <c r="J34" s="139" t="str">
        <f t="shared" si="1"/>
        <v/>
      </c>
      <c r="L34" s="48" t="s">
        <v>865</v>
      </c>
      <c r="N34" s="339" t="s">
        <v>855</v>
      </c>
      <c r="O34" s="339" t="s">
        <v>857</v>
      </c>
      <c r="P34"/>
      <c r="Q34" s="339" t="s">
        <v>855</v>
      </c>
      <c r="R34"/>
      <c r="S34"/>
      <c r="T34" s="339" t="s">
        <v>930</v>
      </c>
      <c r="U34"/>
      <c r="V34"/>
      <c r="W34"/>
      <c r="X34"/>
      <c r="Y34"/>
      <c r="Z34" s="339" t="s">
        <v>855</v>
      </c>
      <c r="AA34"/>
      <c r="AB34"/>
      <c r="AC34" s="339" t="s">
        <v>855</v>
      </c>
      <c r="AD34"/>
    </row>
    <row r="35" spans="4:30" x14ac:dyDescent="0.2">
      <c r="D35" s="201" t="s">
        <v>228</v>
      </c>
      <c r="E35" s="201" t="s">
        <v>229</v>
      </c>
      <c r="F35" s="48" t="s">
        <v>230</v>
      </c>
      <c r="G35" s="48" t="s">
        <v>231</v>
      </c>
      <c r="H35" s="48" t="s">
        <v>232</v>
      </c>
      <c r="I35" s="135" t="s">
        <v>233</v>
      </c>
      <c r="J35" s="139" t="str">
        <f t="shared" si="1"/>
        <v/>
      </c>
      <c r="N35" s="339" t="s">
        <v>856</v>
      </c>
      <c r="O35"/>
      <c r="P35"/>
      <c r="Q35" s="339" t="s">
        <v>856</v>
      </c>
      <c r="R35"/>
      <c r="S35"/>
      <c r="T35" s="339" t="s">
        <v>859</v>
      </c>
      <c r="U35"/>
      <c r="V35"/>
      <c r="W35"/>
      <c r="X35"/>
      <c r="Y35"/>
      <c r="Z35" s="339" t="s">
        <v>856</v>
      </c>
      <c r="AA35"/>
      <c r="AB35"/>
      <c r="AC35" s="339" t="s">
        <v>856</v>
      </c>
      <c r="AD35"/>
    </row>
    <row r="36" spans="4:30" x14ac:dyDescent="0.2">
      <c r="D36" s="201" t="s">
        <v>234</v>
      </c>
      <c r="E36" s="201" t="s">
        <v>235</v>
      </c>
      <c r="F36" s="48" t="s">
        <v>236</v>
      </c>
      <c r="G36" s="48" t="s">
        <v>237</v>
      </c>
      <c r="H36" s="48" t="s">
        <v>238</v>
      </c>
      <c r="I36" s="135" t="s">
        <v>239</v>
      </c>
      <c r="J36" s="139" t="str">
        <f t="shared" si="1"/>
        <v/>
      </c>
      <c r="L36" s="122" t="s">
        <v>921</v>
      </c>
      <c r="N36" s="339" t="s">
        <v>926</v>
      </c>
      <c r="O36"/>
      <c r="P36"/>
      <c r="Q36" s="339" t="s">
        <v>926</v>
      </c>
      <c r="R36"/>
      <c r="S36"/>
      <c r="T36"/>
      <c r="U36"/>
      <c r="V36"/>
      <c r="W36"/>
      <c r="X36"/>
      <c r="Y36"/>
      <c r="Z36" s="339" t="s">
        <v>926</v>
      </c>
      <c r="AA36"/>
      <c r="AB36"/>
      <c r="AC36" s="339" t="s">
        <v>926</v>
      </c>
      <c r="AD36"/>
    </row>
    <row r="37" spans="4:30" x14ac:dyDescent="0.2">
      <c r="D37" s="201" t="s">
        <v>240</v>
      </c>
      <c r="E37" s="201" t="s">
        <v>241</v>
      </c>
      <c r="F37" s="48" t="s">
        <v>242</v>
      </c>
      <c r="G37" s="48" t="s">
        <v>243</v>
      </c>
      <c r="H37" s="48" t="s">
        <v>244</v>
      </c>
      <c r="I37" s="135" t="s">
        <v>245</v>
      </c>
      <c r="J37" s="139" t="str">
        <f t="shared" si="1"/>
        <v/>
      </c>
      <c r="L37" s="48" t="s">
        <v>865</v>
      </c>
      <c r="N37" s="339" t="s">
        <v>930</v>
      </c>
      <c r="O37"/>
      <c r="P37"/>
      <c r="Q37" s="339" t="s">
        <v>930</v>
      </c>
      <c r="R37"/>
      <c r="S37"/>
      <c r="T37"/>
      <c r="U37"/>
      <c r="V37"/>
      <c r="W37"/>
      <c r="X37"/>
      <c r="Y37"/>
      <c r="Z37" s="339" t="s">
        <v>930</v>
      </c>
      <c r="AA37"/>
      <c r="AB37"/>
      <c r="AC37" s="339" t="s">
        <v>930</v>
      </c>
      <c r="AD37"/>
    </row>
    <row r="38" spans="4:30" x14ac:dyDescent="0.2">
      <c r="D38" s="201" t="s">
        <v>246</v>
      </c>
      <c r="E38" s="201" t="s">
        <v>247</v>
      </c>
      <c r="F38" s="48" t="s">
        <v>248</v>
      </c>
      <c r="G38" s="48" t="s">
        <v>249</v>
      </c>
      <c r="H38" s="48" t="s">
        <v>250</v>
      </c>
      <c r="I38" s="135" t="s">
        <v>251</v>
      </c>
      <c r="J38" s="139" t="str">
        <f t="shared" si="1"/>
        <v/>
      </c>
      <c r="L38" s="48" t="s">
        <v>874</v>
      </c>
      <c r="N38" s="339" t="s">
        <v>858</v>
      </c>
      <c r="O38"/>
      <c r="P38"/>
      <c r="Q38" s="339" t="s">
        <v>858</v>
      </c>
      <c r="R38"/>
      <c r="S38"/>
      <c r="T38"/>
      <c r="U38"/>
      <c r="V38"/>
      <c r="W38"/>
      <c r="X38"/>
      <c r="Y38"/>
      <c r="Z38" s="339" t="s">
        <v>858</v>
      </c>
      <c r="AA38"/>
      <c r="AB38"/>
      <c r="AC38" s="339" t="s">
        <v>858</v>
      </c>
      <c r="AD38"/>
    </row>
    <row r="39" spans="4:30" x14ac:dyDescent="0.2">
      <c r="D39" s="201" t="s">
        <v>252</v>
      </c>
      <c r="E39" s="201" t="s">
        <v>253</v>
      </c>
      <c r="F39" s="48" t="s">
        <v>254</v>
      </c>
      <c r="G39" s="48" t="s">
        <v>255</v>
      </c>
      <c r="H39" s="48" t="s">
        <v>256</v>
      </c>
      <c r="I39" s="135" t="s">
        <v>257</v>
      </c>
      <c r="J39" s="139" t="str">
        <f t="shared" si="1"/>
        <v/>
      </c>
      <c r="N39" s="339" t="s">
        <v>859</v>
      </c>
      <c r="O39"/>
      <c r="P39"/>
      <c r="Q39" s="339" t="s">
        <v>859</v>
      </c>
      <c r="R39"/>
      <c r="S39"/>
      <c r="T39"/>
      <c r="U39"/>
      <c r="V39"/>
      <c r="W39"/>
      <c r="X39"/>
      <c r="Y39"/>
      <c r="Z39" s="339" t="s">
        <v>859</v>
      </c>
      <c r="AA39"/>
      <c r="AB39"/>
      <c r="AC39" s="339" t="s">
        <v>859</v>
      </c>
      <c r="AD39"/>
    </row>
    <row r="40" spans="4:30" x14ac:dyDescent="0.2">
      <c r="D40" s="201" t="s">
        <v>258</v>
      </c>
      <c r="E40" s="201" t="s">
        <v>259</v>
      </c>
      <c r="F40" s="48" t="s">
        <v>260</v>
      </c>
      <c r="G40" s="48" t="s">
        <v>261</v>
      </c>
      <c r="H40" s="48" t="s">
        <v>262</v>
      </c>
      <c r="I40" s="135" t="s">
        <v>263</v>
      </c>
      <c r="J40" s="139" t="str">
        <f t="shared" si="1"/>
        <v/>
      </c>
      <c r="L40" s="122" t="s">
        <v>924</v>
      </c>
      <c r="N40" s="339" t="s">
        <v>931</v>
      </c>
      <c r="O40"/>
      <c r="P40"/>
      <c r="Q40"/>
      <c r="R40"/>
      <c r="S40"/>
      <c r="T40"/>
      <c r="U40"/>
      <c r="V40"/>
      <c r="W40"/>
      <c r="X40"/>
      <c r="Y40"/>
      <c r="Z40" s="339" t="s">
        <v>931</v>
      </c>
      <c r="AA40"/>
      <c r="AB40"/>
      <c r="AC40" s="339" t="s">
        <v>931</v>
      </c>
      <c r="AD40"/>
    </row>
    <row r="41" spans="4:30" x14ac:dyDescent="0.2">
      <c r="D41" s="201" t="s">
        <v>264</v>
      </c>
      <c r="E41" s="201" t="s">
        <v>265</v>
      </c>
      <c r="F41" s="48" t="s">
        <v>266</v>
      </c>
      <c r="G41" s="48" t="s">
        <v>267</v>
      </c>
      <c r="H41" s="48" t="s">
        <v>268</v>
      </c>
      <c r="I41" s="135" t="s">
        <v>269</v>
      </c>
      <c r="J41" s="139" t="str">
        <f t="shared" si="1"/>
        <v/>
      </c>
      <c r="L41" s="48" t="s">
        <v>874</v>
      </c>
      <c r="N41"/>
      <c r="O41"/>
      <c r="P41"/>
      <c r="Q41"/>
      <c r="R41"/>
      <c r="S41"/>
      <c r="T41"/>
      <c r="U41"/>
      <c r="V41"/>
      <c r="W41"/>
      <c r="X41"/>
      <c r="Y41"/>
      <c r="Z41" s="339" t="s">
        <v>925</v>
      </c>
      <c r="AA41"/>
      <c r="AB41"/>
      <c r="AC41" s="339" t="s">
        <v>925</v>
      </c>
      <c r="AD41"/>
    </row>
    <row r="42" spans="4:30" x14ac:dyDescent="0.2">
      <c r="D42" s="201" t="s">
        <v>270</v>
      </c>
      <c r="E42" s="201" t="s">
        <v>271</v>
      </c>
      <c r="F42" s="48" t="s">
        <v>272</v>
      </c>
      <c r="G42" s="48" t="s">
        <v>273</v>
      </c>
      <c r="H42" s="48" t="s">
        <v>274</v>
      </c>
      <c r="I42" s="135" t="s">
        <v>275</v>
      </c>
      <c r="J42" s="139" t="str">
        <f t="shared" si="1"/>
        <v/>
      </c>
      <c r="L42" s="48" t="s">
        <v>877</v>
      </c>
      <c r="N42"/>
      <c r="O42"/>
      <c r="P42"/>
      <c r="Q42"/>
      <c r="R42"/>
      <c r="S42"/>
      <c r="T42"/>
      <c r="U42"/>
      <c r="V42"/>
      <c r="W42"/>
      <c r="X42"/>
      <c r="Y42"/>
      <c r="Z42" s="339" t="s">
        <v>927</v>
      </c>
      <c r="AA42"/>
      <c r="AB42"/>
      <c r="AC42" s="339" t="s">
        <v>927</v>
      </c>
      <c r="AD42"/>
    </row>
    <row r="43" spans="4:30" x14ac:dyDescent="0.2">
      <c r="D43" s="201" t="s">
        <v>276</v>
      </c>
      <c r="E43" s="201" t="s">
        <v>277</v>
      </c>
      <c r="F43" s="48" t="s">
        <v>278</v>
      </c>
      <c r="G43" s="48" t="s">
        <v>279</v>
      </c>
      <c r="H43" s="48" t="s">
        <v>280</v>
      </c>
      <c r="I43" s="135" t="s">
        <v>281</v>
      </c>
      <c r="J43" s="139" t="str">
        <f t="shared" si="1"/>
        <v/>
      </c>
      <c r="N43"/>
      <c r="O43"/>
      <c r="P43"/>
      <c r="Q43"/>
      <c r="R43"/>
      <c r="S43"/>
      <c r="T43"/>
      <c r="U43"/>
      <c r="V43"/>
      <c r="W43"/>
      <c r="X43"/>
      <c r="Y43"/>
      <c r="Z43" s="339" t="s">
        <v>928</v>
      </c>
      <c r="AA43"/>
      <c r="AC43" s="339" t="s">
        <v>928</v>
      </c>
      <c r="AD43"/>
    </row>
    <row r="44" spans="4:30" x14ac:dyDescent="0.2">
      <c r="D44" s="201" t="s">
        <v>282</v>
      </c>
      <c r="E44" s="201" t="s">
        <v>283</v>
      </c>
      <c r="F44" s="48" t="s">
        <v>284</v>
      </c>
      <c r="G44" s="48" t="s">
        <v>285</v>
      </c>
      <c r="H44" s="48" t="s">
        <v>286</v>
      </c>
      <c r="I44" s="135" t="s">
        <v>287</v>
      </c>
      <c r="J44" s="139" t="str">
        <f t="shared" si="1"/>
        <v/>
      </c>
      <c r="L44" s="122" t="s">
        <v>868</v>
      </c>
      <c r="N44"/>
      <c r="O44"/>
      <c r="P44"/>
      <c r="Q44"/>
      <c r="R44"/>
      <c r="S44"/>
      <c r="T44"/>
      <c r="U44"/>
      <c r="V44"/>
      <c r="W44"/>
      <c r="X44"/>
      <c r="Y44"/>
      <c r="Z44" s="339" t="s">
        <v>929</v>
      </c>
      <c r="AA44"/>
      <c r="AC44" s="339" t="s">
        <v>929</v>
      </c>
      <c r="AD44"/>
    </row>
    <row r="45" spans="4:30" x14ac:dyDescent="0.2">
      <c r="D45" s="201" t="s">
        <v>288</v>
      </c>
      <c r="E45" s="201" t="s">
        <v>289</v>
      </c>
      <c r="F45" s="48" t="s">
        <v>290</v>
      </c>
      <c r="G45" s="48" t="s">
        <v>291</v>
      </c>
      <c r="H45" s="48" t="s">
        <v>292</v>
      </c>
      <c r="I45" s="135" t="s">
        <v>293</v>
      </c>
      <c r="J45" s="139" t="str">
        <f t="shared" si="1"/>
        <v/>
      </c>
      <c r="L45" s="48" t="s">
        <v>869</v>
      </c>
    </row>
    <row r="46" spans="4:30" x14ac:dyDescent="0.2">
      <c r="D46" s="201" t="s">
        <v>294</v>
      </c>
      <c r="E46" s="201" t="s">
        <v>295</v>
      </c>
      <c r="F46" s="48" t="s">
        <v>296</v>
      </c>
      <c r="G46" s="48" t="s">
        <v>297</v>
      </c>
      <c r="H46" s="48" t="s">
        <v>298</v>
      </c>
      <c r="I46" s="135" t="s">
        <v>299</v>
      </c>
      <c r="J46" s="139" t="str">
        <f t="shared" si="1"/>
        <v/>
      </c>
      <c r="L46" s="48" t="s">
        <v>870</v>
      </c>
    </row>
    <row r="47" spans="4:30" x14ac:dyDescent="0.2">
      <c r="D47" s="201" t="s">
        <v>300</v>
      </c>
      <c r="E47" s="201" t="s">
        <v>301</v>
      </c>
      <c r="F47" s="48" t="s">
        <v>302</v>
      </c>
      <c r="G47" s="48" t="s">
        <v>303</v>
      </c>
      <c r="H47" s="48" t="s">
        <v>304</v>
      </c>
      <c r="I47" s="135" t="s">
        <v>305</v>
      </c>
      <c r="J47" s="139" t="str">
        <f t="shared" si="1"/>
        <v/>
      </c>
    </row>
    <row r="48" spans="4:30" x14ac:dyDescent="0.2">
      <c r="D48" s="201" t="s">
        <v>306</v>
      </c>
      <c r="E48" s="201" t="s">
        <v>307</v>
      </c>
      <c r="F48" s="48" t="s">
        <v>308</v>
      </c>
      <c r="G48" s="48" t="s">
        <v>309</v>
      </c>
      <c r="H48" s="48" t="s">
        <v>310</v>
      </c>
      <c r="I48" s="135" t="s">
        <v>311</v>
      </c>
      <c r="J48" s="139" t="str">
        <f t="shared" si="1"/>
        <v/>
      </c>
      <c r="L48" s="122" t="s">
        <v>867</v>
      </c>
    </row>
    <row r="49" spans="3:25" x14ac:dyDescent="0.2">
      <c r="D49" s="201" t="s">
        <v>312</v>
      </c>
      <c r="E49" s="201" t="s">
        <v>313</v>
      </c>
      <c r="F49" s="48" t="s">
        <v>314</v>
      </c>
      <c r="G49" s="48" t="s">
        <v>315</v>
      </c>
      <c r="H49" s="48" t="s">
        <v>316</v>
      </c>
      <c r="I49" s="135" t="s">
        <v>317</v>
      </c>
      <c r="J49" s="139" t="str">
        <f t="shared" si="1"/>
        <v/>
      </c>
      <c r="L49" s="48" t="s">
        <v>866</v>
      </c>
    </row>
    <row r="50" spans="3:25" x14ac:dyDescent="0.2">
      <c r="D50" s="201" t="s">
        <v>363</v>
      </c>
      <c r="E50" s="201" t="s">
        <v>364</v>
      </c>
      <c r="F50" s="48" t="s">
        <v>365</v>
      </c>
      <c r="G50" s="48" t="s">
        <v>366</v>
      </c>
      <c r="H50" s="48" t="s">
        <v>367</v>
      </c>
      <c r="I50" s="135" t="s">
        <v>368</v>
      </c>
      <c r="J50" s="139" t="str">
        <f t="shared" si="1"/>
        <v/>
      </c>
      <c r="L50" s="48" t="s">
        <v>865</v>
      </c>
    </row>
    <row r="51" spans="3:25" x14ac:dyDescent="0.2">
      <c r="D51" s="201" t="s">
        <v>369</v>
      </c>
      <c r="E51" s="201" t="s">
        <v>370</v>
      </c>
      <c r="F51" s="48" t="s">
        <v>371</v>
      </c>
      <c r="G51" s="48" t="s">
        <v>372</v>
      </c>
      <c r="H51" s="48" t="s">
        <v>373</v>
      </c>
      <c r="I51" s="135" t="s">
        <v>374</v>
      </c>
      <c r="J51" s="139" t="str">
        <f t="shared" si="1"/>
        <v/>
      </c>
      <c r="L51" s="48" t="s">
        <v>114</v>
      </c>
    </row>
    <row r="52" spans="3:25" x14ac:dyDescent="0.2">
      <c r="D52" s="201" t="s">
        <v>375</v>
      </c>
      <c r="E52" s="201" t="s">
        <v>376</v>
      </c>
      <c r="F52" s="48" t="s">
        <v>377</v>
      </c>
      <c r="G52" s="48" t="s">
        <v>378</v>
      </c>
      <c r="H52" s="48" t="s">
        <v>379</v>
      </c>
      <c r="I52" s="135" t="s">
        <v>380</v>
      </c>
      <c r="J52" s="139" t="str">
        <f t="shared" si="1"/>
        <v/>
      </c>
      <c r="R52" s="5"/>
    </row>
    <row r="53" spans="3:25" x14ac:dyDescent="0.2">
      <c r="D53" s="201" t="s">
        <v>381</v>
      </c>
      <c r="E53" s="201" t="s">
        <v>382</v>
      </c>
      <c r="F53" s="48" t="s">
        <v>383</v>
      </c>
      <c r="G53" s="48" t="s">
        <v>384</v>
      </c>
      <c r="H53" s="48" t="s">
        <v>385</v>
      </c>
      <c r="I53" s="135" t="s">
        <v>386</v>
      </c>
      <c r="J53" s="139" t="str">
        <f t="shared" si="1"/>
        <v/>
      </c>
      <c r="L53" s="122" t="s">
        <v>890</v>
      </c>
      <c r="R53" s="5"/>
    </row>
    <row r="54" spans="3:25" x14ac:dyDescent="0.2">
      <c r="L54" s="48" t="s">
        <v>114</v>
      </c>
      <c r="R54" s="5"/>
    </row>
    <row r="55" spans="3:25" ht="13.5" thickBot="1" x14ac:dyDescent="0.25">
      <c r="H55" s="49"/>
      <c r="I55" s="49"/>
      <c r="J55" s="49" t="s">
        <v>99</v>
      </c>
      <c r="K55" s="108"/>
      <c r="L55" s="48" t="s">
        <v>318</v>
      </c>
      <c r="W55" s="49"/>
      <c r="Y55" s="49"/>
    </row>
    <row r="56" spans="3:25" ht="13.5" thickBot="1" x14ac:dyDescent="0.25">
      <c r="C56" s="49"/>
      <c r="D56" s="122" t="s">
        <v>138</v>
      </c>
      <c r="F56" s="131" t="s">
        <v>127</v>
      </c>
      <c r="H56" s="131" t="s">
        <v>137</v>
      </c>
      <c r="J56" s="132" t="s">
        <v>77</v>
      </c>
    </row>
    <row r="57" spans="3:25" x14ac:dyDescent="0.2">
      <c r="C57" s="107"/>
      <c r="D57" s="123"/>
      <c r="E57" s="107"/>
      <c r="F57" s="130" t="s">
        <v>112</v>
      </c>
      <c r="H57" s="213" t="s">
        <v>318</v>
      </c>
      <c r="J57" s="133" t="s">
        <v>78</v>
      </c>
      <c r="K57" s="107"/>
      <c r="L57" s="107"/>
      <c r="M57" s="107"/>
    </row>
    <row r="58" spans="3:25" x14ac:dyDescent="0.2">
      <c r="C58" s="107"/>
      <c r="D58" s="124"/>
      <c r="E58" s="107"/>
      <c r="F58" s="126" t="s">
        <v>128</v>
      </c>
      <c r="H58" s="128" t="s">
        <v>114</v>
      </c>
      <c r="J58" s="133" t="s">
        <v>79</v>
      </c>
      <c r="K58" s="107"/>
      <c r="L58" s="107"/>
    </row>
    <row r="59" spans="3:25" ht="51.75" thickBot="1" x14ac:dyDescent="0.25">
      <c r="C59" s="107"/>
      <c r="D59" s="125" t="s">
        <v>339</v>
      </c>
      <c r="E59" s="107"/>
      <c r="F59" s="126" t="s">
        <v>129</v>
      </c>
      <c r="H59" s="128" t="s">
        <v>116</v>
      </c>
      <c r="J59" s="133" t="s">
        <v>80</v>
      </c>
      <c r="K59" s="107"/>
      <c r="L59" s="107"/>
    </row>
    <row r="60" spans="3:25" x14ac:dyDescent="0.2">
      <c r="C60" s="107"/>
      <c r="E60" s="107"/>
      <c r="F60" s="126" t="s">
        <v>130</v>
      </c>
      <c r="H60" s="128" t="s">
        <v>319</v>
      </c>
      <c r="J60" s="133" t="s">
        <v>81</v>
      </c>
      <c r="K60" s="107"/>
      <c r="L60" s="107"/>
    </row>
    <row r="61" spans="3:25" ht="13.5" thickBot="1" x14ac:dyDescent="0.25">
      <c r="C61" s="107"/>
      <c r="D61" s="49" t="s">
        <v>139</v>
      </c>
      <c r="E61" s="107"/>
      <c r="F61" s="126" t="s">
        <v>131</v>
      </c>
      <c r="H61" s="129" t="s">
        <v>115</v>
      </c>
      <c r="J61" s="133" t="s">
        <v>82</v>
      </c>
      <c r="K61" s="107"/>
      <c r="L61" s="107"/>
    </row>
    <row r="62" spans="3:25" x14ac:dyDescent="0.2">
      <c r="C62" s="107"/>
      <c r="D62" s="218" t="s">
        <v>136</v>
      </c>
      <c r="E62" s="107"/>
      <c r="F62" s="126" t="s">
        <v>132</v>
      </c>
      <c r="J62" s="133" t="s">
        <v>83</v>
      </c>
      <c r="K62" s="107"/>
      <c r="L62" s="107"/>
    </row>
    <row r="63" spans="3:25" x14ac:dyDescent="0.2">
      <c r="D63" s="219" t="s">
        <v>332</v>
      </c>
      <c r="F63" s="126" t="s">
        <v>133</v>
      </c>
      <c r="J63" s="133" t="s">
        <v>84</v>
      </c>
      <c r="K63" s="107"/>
      <c r="L63" s="107"/>
    </row>
    <row r="64" spans="3:25" ht="51.75" thickBot="1" x14ac:dyDescent="0.25">
      <c r="D64" s="220" t="s">
        <v>333</v>
      </c>
      <c r="F64" s="127" t="s">
        <v>134</v>
      </c>
      <c r="J64" s="133" t="s">
        <v>85</v>
      </c>
      <c r="K64" s="107"/>
      <c r="L64" s="107"/>
    </row>
    <row r="65" spans="3:17" ht="38.25" x14ac:dyDescent="0.2">
      <c r="D65" s="220" t="s">
        <v>334</v>
      </c>
      <c r="J65" s="133" t="s">
        <v>86</v>
      </c>
      <c r="K65" s="107"/>
      <c r="L65" s="107"/>
      <c r="O65" s="49"/>
    </row>
    <row r="66" spans="3:17" ht="26.25" thickBot="1" x14ac:dyDescent="0.25">
      <c r="D66" s="221" t="s">
        <v>335</v>
      </c>
      <c r="F66" s="21" t="s">
        <v>620</v>
      </c>
      <c r="J66" s="133" t="s">
        <v>98</v>
      </c>
      <c r="K66" s="107"/>
      <c r="L66" s="107"/>
      <c r="O66" s="29"/>
    </row>
    <row r="67" spans="3:17" x14ac:dyDescent="0.2">
      <c r="F67" s="123"/>
      <c r="J67" s="133" t="s">
        <v>87</v>
      </c>
      <c r="K67" s="107"/>
      <c r="L67" s="107"/>
      <c r="O67" s="29"/>
    </row>
    <row r="68" spans="3:17" ht="13.5" thickBot="1" x14ac:dyDescent="0.25">
      <c r="F68" s="134" t="s">
        <v>619</v>
      </c>
      <c r="J68" s="133" t="s">
        <v>88</v>
      </c>
      <c r="K68" s="107"/>
      <c r="L68" s="107"/>
      <c r="O68" s="29"/>
    </row>
    <row r="69" spans="3:17" x14ac:dyDescent="0.2">
      <c r="D69" s="189"/>
      <c r="J69" s="133" t="s">
        <v>89</v>
      </c>
      <c r="K69" s="107"/>
      <c r="L69" s="107"/>
      <c r="O69" s="29"/>
    </row>
    <row r="70" spans="3:17" x14ac:dyDescent="0.2">
      <c r="J70" s="133" t="s">
        <v>90</v>
      </c>
      <c r="K70" s="107"/>
      <c r="L70" s="107"/>
    </row>
    <row r="71" spans="3:17" x14ac:dyDescent="0.2">
      <c r="J71" s="133" t="s">
        <v>91</v>
      </c>
      <c r="K71" s="107"/>
      <c r="L71" s="107"/>
    </row>
    <row r="72" spans="3:17" x14ac:dyDescent="0.2">
      <c r="J72" s="133" t="s">
        <v>92</v>
      </c>
      <c r="K72" s="107"/>
      <c r="L72" s="107"/>
    </row>
    <row r="73" spans="3:17" x14ac:dyDescent="0.2">
      <c r="J73" s="133" t="s">
        <v>93</v>
      </c>
      <c r="K73" s="107"/>
      <c r="L73" s="107"/>
    </row>
    <row r="74" spans="3:17" x14ac:dyDescent="0.2">
      <c r="J74" s="133" t="s">
        <v>94</v>
      </c>
      <c r="K74" s="107"/>
      <c r="L74" s="107"/>
    </row>
    <row r="75" spans="3:17" ht="12.75" customHeight="1" x14ac:dyDescent="0.2">
      <c r="D75" s="116"/>
      <c r="E75" s="116"/>
      <c r="G75" s="116"/>
      <c r="H75" s="116"/>
      <c r="I75" s="116"/>
      <c r="J75" s="133" t="s">
        <v>95</v>
      </c>
      <c r="K75" s="107"/>
      <c r="L75" s="107"/>
    </row>
    <row r="76" spans="3:17" ht="12.75" customHeight="1" x14ac:dyDescent="0.2">
      <c r="D76" s="116"/>
      <c r="E76" s="116"/>
      <c r="G76" s="116"/>
      <c r="H76" s="116"/>
      <c r="I76" s="116"/>
      <c r="J76" s="133" t="s">
        <v>96</v>
      </c>
      <c r="K76" s="107"/>
      <c r="L76" s="107"/>
    </row>
    <row r="77" spans="3:17" ht="13.5" thickBot="1" x14ac:dyDescent="0.25">
      <c r="J77" s="134" t="s">
        <v>97</v>
      </c>
      <c r="K77" s="107"/>
      <c r="L77" s="107"/>
    </row>
    <row r="79" spans="3:17" x14ac:dyDescent="0.2">
      <c r="C79" s="49" t="s">
        <v>140</v>
      </c>
    </row>
    <row r="80" spans="3:17" x14ac:dyDescent="0.2">
      <c r="C80" s="113" t="s">
        <v>19</v>
      </c>
      <c r="D80" s="113" t="s">
        <v>20</v>
      </c>
      <c r="E80" s="113" t="s">
        <v>22</v>
      </c>
      <c r="F80" s="113" t="s">
        <v>4</v>
      </c>
      <c r="G80" s="113" t="s">
        <v>5</v>
      </c>
      <c r="H80" s="113" t="s">
        <v>7</v>
      </c>
      <c r="I80" s="113" t="s">
        <v>27</v>
      </c>
      <c r="J80" s="113" t="s">
        <v>28</v>
      </c>
      <c r="K80" s="113" t="s">
        <v>25</v>
      </c>
      <c r="L80" s="113" t="s">
        <v>21</v>
      </c>
      <c r="M80" s="113" t="s">
        <v>2</v>
      </c>
      <c r="N80" s="113" t="s">
        <v>23</v>
      </c>
      <c r="O80" s="113" t="s">
        <v>24</v>
      </c>
      <c r="P80" s="113" t="s">
        <v>8</v>
      </c>
      <c r="Q80" s="113" t="s">
        <v>26</v>
      </c>
    </row>
    <row r="81" spans="3:17" x14ac:dyDescent="0.2">
      <c r="C81" s="4"/>
      <c r="D81" s="4"/>
      <c r="E81" s="4"/>
      <c r="F81" s="4"/>
      <c r="G81" s="4"/>
      <c r="H81" s="4"/>
      <c r="I81" s="4"/>
      <c r="J81" s="4"/>
      <c r="K81" s="4"/>
      <c r="L81" s="4"/>
      <c r="M81" s="4"/>
      <c r="N81" s="4"/>
      <c r="O81" s="4"/>
      <c r="P81" s="4"/>
      <c r="Q81" s="4"/>
    </row>
    <row r="82" spans="3:17" x14ac:dyDescent="0.2">
      <c r="C82" s="4" t="str">
        <f>"Välj "&amp;C80</f>
        <v>Välj Juridiskt Namn</v>
      </c>
      <c r="D82" s="4" t="str">
        <f t="shared" ref="D82:Q82" si="2">D80</f>
        <v xml:space="preserve">Förvaltningens avtalsnummer </v>
      </c>
      <c r="E82" s="4" t="str">
        <f t="shared" si="2"/>
        <v>Organisations-nummer</v>
      </c>
      <c r="F82" s="4" t="str">
        <f t="shared" si="2"/>
        <v>Adress</v>
      </c>
      <c r="G82" s="4" t="str">
        <f t="shared" si="2"/>
        <v>Postnummer</v>
      </c>
      <c r="H82" s="4" t="str">
        <f t="shared" si="2"/>
        <v>Postadress</v>
      </c>
      <c r="I82" s="4" t="str">
        <f t="shared" si="2"/>
        <v>Telefon Växel</v>
      </c>
      <c r="J82" s="4" t="str">
        <f t="shared" si="2"/>
        <v>Telefon kundtjänst</v>
      </c>
      <c r="K82" s="4" t="str">
        <f t="shared" si="2"/>
        <v>Hemsida</v>
      </c>
      <c r="L82" s="4" t="str">
        <f t="shared" si="2"/>
        <v xml:space="preserve">Kontaktperson </v>
      </c>
      <c r="M82" s="4" t="str">
        <f t="shared" si="2"/>
        <v>Telefon</v>
      </c>
      <c r="N82" s="4" t="str">
        <f t="shared" si="2"/>
        <v>E-post kontaktperson</v>
      </c>
      <c r="O82" s="4" t="str">
        <f t="shared" si="2"/>
        <v>Befattning Kontaktperson</v>
      </c>
      <c r="P82" s="4" t="str">
        <f t="shared" si="2"/>
        <v>Fax</v>
      </c>
      <c r="Q82" s="4" t="str">
        <f t="shared" si="2"/>
        <v>E-post Gruppbrevlåda</v>
      </c>
    </row>
    <row r="83" spans="3:17" x14ac:dyDescent="0.2">
      <c r="C83" s="4" t="s">
        <v>57</v>
      </c>
      <c r="D83" s="4" t="s">
        <v>58</v>
      </c>
      <c r="E83" s="4" t="s">
        <v>59</v>
      </c>
      <c r="F83" s="4" t="s">
        <v>60</v>
      </c>
      <c r="G83" s="4" t="s">
        <v>61</v>
      </c>
      <c r="H83" s="4" t="s">
        <v>62</v>
      </c>
      <c r="I83" s="4" t="s">
        <v>63</v>
      </c>
      <c r="J83" s="4" t="s">
        <v>64</v>
      </c>
      <c r="K83" s="4" t="s">
        <v>65</v>
      </c>
      <c r="L83" s="4" t="s">
        <v>66</v>
      </c>
      <c r="M83" s="4" t="s">
        <v>67</v>
      </c>
      <c r="N83" s="4" t="s">
        <v>68</v>
      </c>
      <c r="O83" s="4" t="s">
        <v>69</v>
      </c>
      <c r="P83" s="4" t="s">
        <v>70</v>
      </c>
      <c r="Q83" s="4" t="s">
        <v>71</v>
      </c>
    </row>
    <row r="84" spans="3:17" x14ac:dyDescent="0.2">
      <c r="C84" s="4"/>
      <c r="D84" s="4"/>
      <c r="E84" s="4"/>
      <c r="F84" s="4"/>
      <c r="G84" s="4"/>
      <c r="H84" s="4"/>
      <c r="I84" s="4"/>
      <c r="J84" s="4"/>
      <c r="K84" s="4"/>
      <c r="L84" s="4"/>
      <c r="M84" s="4"/>
      <c r="N84" s="4"/>
      <c r="O84" s="4"/>
      <c r="P84" s="4"/>
      <c r="Q84" s="4"/>
    </row>
    <row r="85" spans="3:17" x14ac:dyDescent="0.2">
      <c r="C85" s="4"/>
      <c r="D85" s="4"/>
      <c r="E85" s="4"/>
      <c r="F85" s="4"/>
      <c r="G85" s="4"/>
      <c r="H85" s="4"/>
      <c r="I85" s="4"/>
      <c r="J85" s="4"/>
      <c r="K85" s="4"/>
      <c r="L85" s="4"/>
      <c r="M85" s="4"/>
      <c r="N85" s="4"/>
      <c r="O85" s="4"/>
      <c r="P85" s="4"/>
      <c r="Q85" s="4"/>
    </row>
    <row r="86" spans="3:17" x14ac:dyDescent="0.2">
      <c r="C86" s="4"/>
      <c r="D86" s="4"/>
      <c r="E86" s="4"/>
      <c r="F86" s="4"/>
      <c r="G86" s="4"/>
      <c r="H86" s="4"/>
      <c r="I86" s="4"/>
      <c r="J86" s="4"/>
      <c r="K86" s="4"/>
      <c r="L86" s="4"/>
      <c r="M86" s="4"/>
      <c r="N86" s="4"/>
      <c r="O86" s="4"/>
      <c r="P86" s="4"/>
      <c r="Q86" s="4"/>
    </row>
    <row r="87" spans="3:17" x14ac:dyDescent="0.2">
      <c r="C87" s="4"/>
      <c r="D87" s="4"/>
      <c r="E87" s="4"/>
      <c r="F87" s="4"/>
      <c r="G87" s="4"/>
      <c r="H87" s="4"/>
      <c r="I87" s="4"/>
      <c r="J87" s="4"/>
      <c r="K87" s="4"/>
      <c r="L87" s="4"/>
      <c r="M87" s="4"/>
      <c r="N87" s="4"/>
      <c r="O87" s="4"/>
      <c r="P87" s="4"/>
      <c r="Q87" s="4"/>
    </row>
    <row r="88" spans="3:17" x14ac:dyDescent="0.2">
      <c r="C88" s="4"/>
      <c r="D88" s="4"/>
      <c r="E88" s="4"/>
      <c r="F88" s="4"/>
      <c r="G88" s="4"/>
      <c r="H88" s="4"/>
      <c r="I88" s="4"/>
      <c r="J88" s="4"/>
      <c r="K88" s="4"/>
      <c r="L88" s="4"/>
      <c r="M88" s="4"/>
      <c r="N88" s="4"/>
      <c r="O88" s="4"/>
      <c r="P88" s="4"/>
      <c r="Q88" s="4"/>
    </row>
    <row r="89" spans="3:17" x14ac:dyDescent="0.2">
      <c r="C89" s="4"/>
      <c r="D89" s="4"/>
      <c r="E89" s="4"/>
      <c r="F89" s="4"/>
      <c r="G89" s="4"/>
      <c r="H89" s="4"/>
      <c r="I89" s="4"/>
      <c r="J89" s="4"/>
      <c r="K89" s="4"/>
      <c r="L89" s="4"/>
      <c r="M89" s="4"/>
      <c r="N89" s="4"/>
      <c r="O89" s="4"/>
      <c r="P89" s="4"/>
      <c r="Q89" s="4"/>
    </row>
    <row r="90" spans="3:17" x14ac:dyDescent="0.2">
      <c r="C90" s="4"/>
      <c r="D90" s="4"/>
      <c r="E90" s="4"/>
      <c r="F90" s="4"/>
      <c r="G90" s="4"/>
      <c r="H90" s="4"/>
      <c r="I90" s="4"/>
      <c r="J90" s="4"/>
      <c r="K90" s="4"/>
      <c r="L90" s="4"/>
      <c r="M90" s="4"/>
      <c r="N90" s="4"/>
      <c r="O90" s="4"/>
      <c r="P90" s="4"/>
      <c r="Q90" s="4"/>
    </row>
    <row r="91" spans="3:17" x14ac:dyDescent="0.2">
      <c r="C91" s="4"/>
      <c r="D91" s="4"/>
      <c r="E91" s="4"/>
      <c r="F91" s="4"/>
      <c r="G91" s="4"/>
      <c r="H91" s="4"/>
      <c r="I91" s="4"/>
      <c r="J91" s="4"/>
      <c r="K91" s="4"/>
      <c r="L91" s="4"/>
      <c r="M91" s="4"/>
      <c r="N91" s="4"/>
      <c r="O91" s="4"/>
      <c r="P91" s="4"/>
      <c r="Q91" s="4"/>
    </row>
    <row r="92" spans="3:17" x14ac:dyDescent="0.2">
      <c r="C92" s="4"/>
      <c r="D92" s="4"/>
      <c r="E92" s="4"/>
      <c r="F92" s="4"/>
      <c r="G92" s="4"/>
      <c r="H92" s="4"/>
      <c r="I92" s="4"/>
      <c r="J92" s="4"/>
      <c r="K92" s="4"/>
      <c r="L92" s="4"/>
      <c r="M92" s="4"/>
      <c r="N92" s="4"/>
      <c r="O92" s="4"/>
      <c r="P92" s="4"/>
      <c r="Q92" s="4"/>
    </row>
    <row r="93" spans="3:17" x14ac:dyDescent="0.2">
      <c r="C93" s="4"/>
      <c r="D93" s="4"/>
      <c r="E93" s="4"/>
      <c r="F93" s="4"/>
      <c r="G93" s="4"/>
      <c r="H93" s="4"/>
      <c r="I93" s="4"/>
      <c r="J93" s="4"/>
      <c r="K93" s="4"/>
      <c r="L93" s="4"/>
      <c r="M93" s="4"/>
      <c r="N93" s="4"/>
      <c r="O93" s="4"/>
      <c r="P93" s="4"/>
      <c r="Q93" s="4"/>
    </row>
    <row r="94" spans="3:17" x14ac:dyDescent="0.2">
      <c r="C94" s="4"/>
      <c r="D94" s="4"/>
      <c r="E94" s="4"/>
      <c r="F94" s="4"/>
      <c r="G94" s="4"/>
      <c r="H94" s="4"/>
      <c r="I94" s="4"/>
      <c r="J94" s="4"/>
      <c r="K94" s="4"/>
      <c r="L94" s="4"/>
      <c r="M94" s="4"/>
      <c r="N94" s="4"/>
      <c r="O94" s="4"/>
      <c r="P94" s="4"/>
      <c r="Q94" s="4"/>
    </row>
    <row r="95" spans="3:17" x14ac:dyDescent="0.2">
      <c r="C95" s="4"/>
      <c r="D95" s="4"/>
      <c r="E95" s="4"/>
      <c r="F95" s="4"/>
      <c r="G95" s="4"/>
      <c r="H95" s="4"/>
      <c r="I95" s="4"/>
      <c r="J95" s="4"/>
      <c r="K95" s="4"/>
      <c r="L95" s="4"/>
      <c r="M95" s="4"/>
      <c r="N95" s="4"/>
      <c r="O95" s="4"/>
      <c r="P95" s="4"/>
      <c r="Q95" s="4"/>
    </row>
    <row r="96" spans="3:17" x14ac:dyDescent="0.2">
      <c r="C96" s="4"/>
      <c r="D96" s="4"/>
      <c r="E96" s="4"/>
      <c r="F96" s="4"/>
      <c r="G96" s="4"/>
      <c r="H96" s="4"/>
      <c r="I96" s="4"/>
      <c r="J96" s="4"/>
      <c r="K96" s="4"/>
      <c r="L96" s="4"/>
      <c r="M96" s="4"/>
      <c r="N96" s="4"/>
      <c r="O96" s="4"/>
      <c r="P96" s="4"/>
      <c r="Q96" s="4"/>
    </row>
    <row r="97" spans="3:30" x14ac:dyDescent="0.2">
      <c r="C97" s="4"/>
      <c r="D97" s="4"/>
      <c r="E97" s="4"/>
      <c r="F97" s="4"/>
      <c r="G97" s="4"/>
      <c r="H97" s="4"/>
      <c r="I97" s="4"/>
      <c r="J97" s="4"/>
      <c r="K97" s="4"/>
      <c r="L97" s="4"/>
      <c r="M97" s="4"/>
      <c r="N97" s="4"/>
      <c r="O97" s="4"/>
      <c r="P97" s="4"/>
      <c r="Q97" s="4"/>
      <c r="AB97" s="1">
        <f>AA99+1</f>
        <v>52</v>
      </c>
    </row>
    <row r="98" spans="3:30" x14ac:dyDescent="0.2">
      <c r="AB98" s="4" t="str">
        <f t="shared" ref="T98:AC100" ca="1" si="3">INDIRECT("J"&amp;AB97)</f>
        <v/>
      </c>
    </row>
    <row r="99" spans="3:30" x14ac:dyDescent="0.2">
      <c r="E99" s="49" t="s">
        <v>169</v>
      </c>
      <c r="F99" s="1">
        <v>30</v>
      </c>
      <c r="G99" s="1">
        <f>F99+1</f>
        <v>31</v>
      </c>
      <c r="H99" s="1">
        <f t="shared" ref="H99:AA99" si="4">G99+1</f>
        <v>32</v>
      </c>
      <c r="I99" s="1">
        <f t="shared" si="4"/>
        <v>33</v>
      </c>
      <c r="J99" s="1">
        <f t="shared" si="4"/>
        <v>34</v>
      </c>
      <c r="K99" s="1">
        <f t="shared" si="4"/>
        <v>35</v>
      </c>
      <c r="L99" s="1">
        <f t="shared" si="4"/>
        <v>36</v>
      </c>
      <c r="M99" s="1">
        <f t="shared" si="4"/>
        <v>37</v>
      </c>
      <c r="N99" s="1">
        <f t="shared" si="4"/>
        <v>38</v>
      </c>
      <c r="O99" s="1">
        <f t="shared" si="4"/>
        <v>39</v>
      </c>
      <c r="P99" s="1">
        <f t="shared" si="4"/>
        <v>40</v>
      </c>
      <c r="Q99" s="1">
        <f t="shared" si="4"/>
        <v>41</v>
      </c>
      <c r="R99" s="1">
        <f t="shared" si="4"/>
        <v>42</v>
      </c>
      <c r="S99" s="1">
        <f t="shared" si="4"/>
        <v>43</v>
      </c>
      <c r="T99" s="1">
        <f t="shared" si="4"/>
        <v>44</v>
      </c>
      <c r="U99" s="1">
        <f t="shared" si="4"/>
        <v>45</v>
      </c>
      <c r="V99" s="1">
        <f t="shared" si="4"/>
        <v>46</v>
      </c>
      <c r="W99" s="1">
        <f t="shared" si="4"/>
        <v>47</v>
      </c>
      <c r="X99" s="1">
        <f t="shared" si="4"/>
        <v>48</v>
      </c>
      <c r="Y99" s="1">
        <f t="shared" si="4"/>
        <v>49</v>
      </c>
      <c r="Z99" s="1">
        <f t="shared" si="4"/>
        <v>50</v>
      </c>
      <c r="AA99" s="1">
        <f t="shared" si="4"/>
        <v>51</v>
      </c>
      <c r="AB99" s="4" t="s">
        <v>410</v>
      </c>
      <c r="AC99" s="1">
        <f>AB97+1</f>
        <v>53</v>
      </c>
    </row>
    <row r="100" spans="3:30" x14ac:dyDescent="0.2">
      <c r="C100" s="49" t="s">
        <v>168</v>
      </c>
      <c r="E100" s="4" t="str">
        <f>J29</f>
        <v/>
      </c>
      <c r="F100" s="4" t="str">
        <f ca="1">INDIRECT("J"&amp;F99)</f>
        <v/>
      </c>
      <c r="G100" s="4" t="str">
        <f t="shared" ref="G100:S100" ca="1" si="5">INDIRECT("J"&amp;G99)</f>
        <v/>
      </c>
      <c r="H100" s="4" t="str">
        <f t="shared" ca="1" si="5"/>
        <v/>
      </c>
      <c r="I100" s="4" t="str">
        <f t="shared" ca="1" si="5"/>
        <v/>
      </c>
      <c r="J100" s="4" t="str">
        <f t="shared" ca="1" si="5"/>
        <v/>
      </c>
      <c r="K100" s="4" t="str">
        <f t="shared" ca="1" si="5"/>
        <v/>
      </c>
      <c r="L100" s="4" t="str">
        <f t="shared" ca="1" si="5"/>
        <v/>
      </c>
      <c r="M100" s="4" t="str">
        <f t="shared" ca="1" si="5"/>
        <v/>
      </c>
      <c r="N100" s="4" t="str">
        <f t="shared" ca="1" si="5"/>
        <v/>
      </c>
      <c r="O100" s="4" t="str">
        <f t="shared" ca="1" si="5"/>
        <v/>
      </c>
      <c r="P100" s="4" t="str">
        <f t="shared" ca="1" si="5"/>
        <v/>
      </c>
      <c r="Q100" s="4" t="str">
        <f t="shared" ca="1" si="5"/>
        <v/>
      </c>
      <c r="R100" s="4" t="str">
        <f t="shared" ca="1" si="5"/>
        <v/>
      </c>
      <c r="S100" s="4" t="str">
        <f t="shared" ca="1" si="5"/>
        <v/>
      </c>
      <c r="T100" s="4" t="str">
        <f t="shared" ca="1" si="3"/>
        <v/>
      </c>
      <c r="U100" s="4" t="str">
        <f t="shared" ca="1" si="3"/>
        <v/>
      </c>
      <c r="V100" s="4" t="str">
        <f t="shared" ca="1" si="3"/>
        <v/>
      </c>
      <c r="W100" s="4" t="str">
        <f t="shared" ca="1" si="3"/>
        <v/>
      </c>
      <c r="X100" s="4" t="str">
        <f t="shared" ca="1" si="3"/>
        <v/>
      </c>
      <c r="Y100" s="4" t="str">
        <f t="shared" ca="1" si="3"/>
        <v/>
      </c>
      <c r="Z100" s="4" t="str">
        <f t="shared" ca="1" si="3"/>
        <v/>
      </c>
      <c r="AA100" s="4" t="str">
        <f t="shared" ca="1" si="3"/>
        <v/>
      </c>
      <c r="AB100" s="4" t="s">
        <v>435</v>
      </c>
      <c r="AC100" s="4" t="str">
        <f t="shared" ca="1" si="3"/>
        <v/>
      </c>
      <c r="AD100" s="214"/>
    </row>
    <row r="101" spans="3:30" x14ac:dyDescent="0.2">
      <c r="C101" s="338" t="str">
        <f>IF('1 Specifikation'!B135="","",'1 Specifikation'!B135)</f>
        <v>Utvärderingskriterie</v>
      </c>
      <c r="E101" s="4" t="s">
        <v>387</v>
      </c>
      <c r="F101" s="4" t="s">
        <v>388</v>
      </c>
      <c r="G101" s="4" t="s">
        <v>389</v>
      </c>
      <c r="H101" s="4" t="s">
        <v>390</v>
      </c>
      <c r="I101" s="4" t="s">
        <v>391</v>
      </c>
      <c r="J101" s="4" t="s">
        <v>392</v>
      </c>
      <c r="K101" s="4" t="s">
        <v>393</v>
      </c>
      <c r="L101" s="4" t="s">
        <v>394</v>
      </c>
      <c r="M101" s="4" t="s">
        <v>395</v>
      </c>
      <c r="N101" s="4" t="s">
        <v>396</v>
      </c>
      <c r="O101" s="4" t="s">
        <v>397</v>
      </c>
      <c r="P101" s="4" t="s">
        <v>398</v>
      </c>
      <c r="Q101" s="4" t="s">
        <v>399</v>
      </c>
      <c r="R101" s="4" t="s">
        <v>400</v>
      </c>
      <c r="S101" s="4" t="s">
        <v>401</v>
      </c>
      <c r="T101" s="4" t="s">
        <v>402</v>
      </c>
      <c r="U101" s="4" t="s">
        <v>403</v>
      </c>
      <c r="V101" s="4" t="s">
        <v>404</v>
      </c>
      <c r="W101" s="4" t="s">
        <v>405</v>
      </c>
      <c r="X101" s="4" t="s">
        <v>406</v>
      </c>
      <c r="Y101" s="4" t="s">
        <v>407</v>
      </c>
      <c r="Z101" s="4" t="s">
        <v>408</v>
      </c>
      <c r="AA101" s="4" t="s">
        <v>409</v>
      </c>
      <c r="AB101" s="4" t="s">
        <v>460</v>
      </c>
      <c r="AC101" s="4" t="s">
        <v>411</v>
      </c>
    </row>
    <row r="102" spans="3:30" x14ac:dyDescent="0.2">
      <c r="C102" s="338" t="str">
        <f>IF('1 Specifikation'!B136="","",'1 Specifikation'!B136)</f>
        <v>1. Pris</v>
      </c>
      <c r="E102" s="4" t="s">
        <v>412</v>
      </c>
      <c r="F102" s="4" t="s">
        <v>413</v>
      </c>
      <c r="G102" s="4" t="s">
        <v>414</v>
      </c>
      <c r="H102" s="4" t="s">
        <v>415</v>
      </c>
      <c r="I102" s="4" t="s">
        <v>416</v>
      </c>
      <c r="J102" s="4" t="s">
        <v>417</v>
      </c>
      <c r="K102" s="4" t="s">
        <v>418</v>
      </c>
      <c r="L102" s="4" t="s">
        <v>419</v>
      </c>
      <c r="M102" s="4" t="s">
        <v>420</v>
      </c>
      <c r="N102" s="4" t="s">
        <v>421</v>
      </c>
      <c r="O102" s="4" t="s">
        <v>422</v>
      </c>
      <c r="P102" s="4" t="s">
        <v>423</v>
      </c>
      <c r="Q102" s="4" t="s">
        <v>424</v>
      </c>
      <c r="R102" s="4" t="s">
        <v>425</v>
      </c>
      <c r="S102" s="4" t="s">
        <v>426</v>
      </c>
      <c r="T102" s="4" t="s">
        <v>427</v>
      </c>
      <c r="U102" s="4" t="s">
        <v>428</v>
      </c>
      <c r="V102" s="4" t="s">
        <v>429</v>
      </c>
      <c r="W102" s="4" t="s">
        <v>430</v>
      </c>
      <c r="X102" s="4" t="s">
        <v>431</v>
      </c>
      <c r="Y102" s="4" t="s">
        <v>432</v>
      </c>
      <c r="Z102" s="4" t="s">
        <v>433</v>
      </c>
      <c r="AA102" s="4" t="s">
        <v>434</v>
      </c>
      <c r="AB102" s="4" t="s">
        <v>485</v>
      </c>
      <c r="AC102" s="4" t="s">
        <v>436</v>
      </c>
    </row>
    <row r="103" spans="3:30" x14ac:dyDescent="0.2">
      <c r="C103" s="338" t="str">
        <f>IF('1 Specifikation'!B137="","",'1 Specifikation'!B137)</f>
        <v/>
      </c>
      <c r="E103" s="4" t="s">
        <v>437</v>
      </c>
      <c r="F103" s="4" t="s">
        <v>438</v>
      </c>
      <c r="G103" s="4" t="s">
        <v>439</v>
      </c>
      <c r="H103" s="4" t="s">
        <v>440</v>
      </c>
      <c r="I103" s="4" t="s">
        <v>441</v>
      </c>
      <c r="J103" s="4" t="s">
        <v>442</v>
      </c>
      <c r="K103" s="4" t="s">
        <v>443</v>
      </c>
      <c r="L103" s="4" t="s">
        <v>444</v>
      </c>
      <c r="M103" s="4" t="s">
        <v>445</v>
      </c>
      <c r="N103" s="4" t="s">
        <v>446</v>
      </c>
      <c r="O103" s="4" t="s">
        <v>447</v>
      </c>
      <c r="P103" s="4" t="s">
        <v>448</v>
      </c>
      <c r="Q103" s="4" t="s">
        <v>449</v>
      </c>
      <c r="R103" s="4" t="s">
        <v>450</v>
      </c>
      <c r="S103" s="4" t="s">
        <v>451</v>
      </c>
      <c r="T103" s="4" t="s">
        <v>452</v>
      </c>
      <c r="U103" s="4" t="s">
        <v>453</v>
      </c>
      <c r="V103" s="4" t="s">
        <v>454</v>
      </c>
      <c r="W103" s="4" t="s">
        <v>455</v>
      </c>
      <c r="X103" s="4" t="s">
        <v>456</v>
      </c>
      <c r="Y103" s="4" t="s">
        <v>457</v>
      </c>
      <c r="Z103" s="4" t="s">
        <v>458</v>
      </c>
      <c r="AA103" s="4" t="s">
        <v>459</v>
      </c>
      <c r="AB103" s="4" t="s">
        <v>510</v>
      </c>
      <c r="AC103" s="4" t="s">
        <v>461</v>
      </c>
    </row>
    <row r="104" spans="3:30" x14ac:dyDescent="0.2">
      <c r="C104" s="338" t="str">
        <f>IF('1 Specifikation'!B138="","",'1 Specifikation'!B138)</f>
        <v>2. Tillgänglighet</v>
      </c>
      <c r="E104" s="4" t="s">
        <v>462</v>
      </c>
      <c r="F104" s="4" t="s">
        <v>463</v>
      </c>
      <c r="G104" s="4" t="s">
        <v>464</v>
      </c>
      <c r="H104" s="4" t="s">
        <v>465</v>
      </c>
      <c r="I104" s="4" t="s">
        <v>466</v>
      </c>
      <c r="J104" s="4" t="s">
        <v>467</v>
      </c>
      <c r="K104" s="4" t="s">
        <v>468</v>
      </c>
      <c r="L104" s="4" t="s">
        <v>469</v>
      </c>
      <c r="M104" s="4" t="s">
        <v>470</v>
      </c>
      <c r="N104" s="4" t="s">
        <v>471</v>
      </c>
      <c r="O104" s="4" t="s">
        <v>472</v>
      </c>
      <c r="P104" s="4" t="s">
        <v>473</v>
      </c>
      <c r="Q104" s="4" t="s">
        <v>474</v>
      </c>
      <c r="R104" s="4" t="s">
        <v>475</v>
      </c>
      <c r="S104" s="4" t="s">
        <v>476</v>
      </c>
      <c r="T104" s="4" t="s">
        <v>477</v>
      </c>
      <c r="U104" s="4" t="s">
        <v>478</v>
      </c>
      <c r="V104" s="4" t="s">
        <v>479</v>
      </c>
      <c r="W104" s="4" t="s">
        <v>480</v>
      </c>
      <c r="X104" s="4" t="s">
        <v>481</v>
      </c>
      <c r="Y104" s="4" t="s">
        <v>482</v>
      </c>
      <c r="Z104" s="4" t="s">
        <v>483</v>
      </c>
      <c r="AA104" s="4" t="s">
        <v>484</v>
      </c>
      <c r="AB104" s="4" t="s">
        <v>535</v>
      </c>
      <c r="AC104" s="4" t="s">
        <v>486</v>
      </c>
    </row>
    <row r="105" spans="3:30" x14ac:dyDescent="0.2">
      <c r="C105" s="338" t="str">
        <f>IF('1 Specifikation'!B139="","",'1 Specifikation'!B139)</f>
        <v/>
      </c>
      <c r="E105" s="4" t="s">
        <v>487</v>
      </c>
      <c r="F105" s="4" t="s">
        <v>488</v>
      </c>
      <c r="G105" s="4" t="s">
        <v>489</v>
      </c>
      <c r="H105" s="4" t="s">
        <v>490</v>
      </c>
      <c r="I105" s="4" t="s">
        <v>491</v>
      </c>
      <c r="J105" s="4" t="s">
        <v>492</v>
      </c>
      <c r="K105" s="4" t="s">
        <v>493</v>
      </c>
      <c r="L105" s="4" t="s">
        <v>494</v>
      </c>
      <c r="M105" s="4" t="s">
        <v>495</v>
      </c>
      <c r="N105" s="4" t="s">
        <v>496</v>
      </c>
      <c r="O105" s="4" t="s">
        <v>497</v>
      </c>
      <c r="P105" s="4" t="s">
        <v>498</v>
      </c>
      <c r="Q105" s="4" t="s">
        <v>499</v>
      </c>
      <c r="R105" s="4" t="s">
        <v>500</v>
      </c>
      <c r="S105" s="4" t="s">
        <v>501</v>
      </c>
      <c r="T105" s="4" t="s">
        <v>502</v>
      </c>
      <c r="U105" s="4" t="s">
        <v>503</v>
      </c>
      <c r="V105" s="4" t="s">
        <v>504</v>
      </c>
      <c r="W105" s="4" t="s">
        <v>505</v>
      </c>
      <c r="X105" s="4" t="s">
        <v>506</v>
      </c>
      <c r="Y105" s="4" t="s">
        <v>507</v>
      </c>
      <c r="Z105" s="4" t="s">
        <v>508</v>
      </c>
      <c r="AA105" s="4" t="s">
        <v>509</v>
      </c>
      <c r="AB105" s="4" t="s">
        <v>560</v>
      </c>
      <c r="AC105" s="4" t="s">
        <v>511</v>
      </c>
    </row>
    <row r="106" spans="3:30" x14ac:dyDescent="0.2">
      <c r="C106" s="338" t="str">
        <f>IF('1 Specifikation'!B140="","",'1 Specifikation'!B140)</f>
        <v>3. Statistik</v>
      </c>
      <c r="E106" s="4" t="s">
        <v>512</v>
      </c>
      <c r="F106" s="4" t="s">
        <v>513</v>
      </c>
      <c r="G106" s="4" t="s">
        <v>514</v>
      </c>
      <c r="H106" s="4" t="s">
        <v>515</v>
      </c>
      <c r="I106" s="4" t="s">
        <v>516</v>
      </c>
      <c r="J106" s="4" t="s">
        <v>517</v>
      </c>
      <c r="K106" s="4" t="s">
        <v>518</v>
      </c>
      <c r="L106" s="4" t="s">
        <v>519</v>
      </c>
      <c r="M106" s="4" t="s">
        <v>520</v>
      </c>
      <c r="N106" s="4" t="s">
        <v>521</v>
      </c>
      <c r="O106" s="4" t="s">
        <v>522</v>
      </c>
      <c r="P106" s="4" t="s">
        <v>523</v>
      </c>
      <c r="Q106" s="4" t="s">
        <v>524</v>
      </c>
      <c r="R106" s="4" t="s">
        <v>525</v>
      </c>
      <c r="S106" s="4" t="s">
        <v>526</v>
      </c>
      <c r="T106" s="4" t="s">
        <v>527</v>
      </c>
      <c r="U106" s="4" t="s">
        <v>528</v>
      </c>
      <c r="V106" s="4" t="s">
        <v>529</v>
      </c>
      <c r="W106" s="4" t="s">
        <v>530</v>
      </c>
      <c r="X106" s="4" t="s">
        <v>531</v>
      </c>
      <c r="Y106" s="4" t="s">
        <v>532</v>
      </c>
      <c r="Z106" s="4" t="s">
        <v>533</v>
      </c>
      <c r="AA106" s="4" t="s">
        <v>534</v>
      </c>
      <c r="AB106" s="4" t="s">
        <v>585</v>
      </c>
      <c r="AC106" s="4" t="s">
        <v>536</v>
      </c>
    </row>
    <row r="107" spans="3:30" x14ac:dyDescent="0.2">
      <c r="C107" s="338" t="str">
        <f>IF('1 Specifikation'!B141="","",'1 Specifikation'!B141)</f>
        <v/>
      </c>
      <c r="E107" s="4" t="s">
        <v>537</v>
      </c>
      <c r="F107" s="4" t="s">
        <v>538</v>
      </c>
      <c r="G107" s="4" t="s">
        <v>539</v>
      </c>
      <c r="H107" s="4" t="s">
        <v>540</v>
      </c>
      <c r="I107" s="4" t="s">
        <v>541</v>
      </c>
      <c r="J107" s="4" t="s">
        <v>542</v>
      </c>
      <c r="K107" s="4" t="s">
        <v>543</v>
      </c>
      <c r="L107" s="4" t="s">
        <v>544</v>
      </c>
      <c r="M107" s="4" t="s">
        <v>545</v>
      </c>
      <c r="N107" s="4" t="s">
        <v>546</v>
      </c>
      <c r="O107" s="4" t="s">
        <v>547</v>
      </c>
      <c r="P107" s="4" t="s">
        <v>548</v>
      </c>
      <c r="Q107" s="4" t="s">
        <v>549</v>
      </c>
      <c r="R107" s="4" t="s">
        <v>550</v>
      </c>
      <c r="S107" s="4" t="s">
        <v>551</v>
      </c>
      <c r="T107" s="4" t="s">
        <v>552</v>
      </c>
      <c r="U107" s="4" t="s">
        <v>553</v>
      </c>
      <c r="V107" s="4" t="s">
        <v>554</v>
      </c>
      <c r="W107" s="4" t="s">
        <v>555</v>
      </c>
      <c r="X107" s="4" t="s">
        <v>556</v>
      </c>
      <c r="Y107" s="4" t="s">
        <v>557</v>
      </c>
      <c r="Z107" s="4" t="s">
        <v>558</v>
      </c>
      <c r="AA107" s="4" t="s">
        <v>559</v>
      </c>
      <c r="AB107" s="4" t="s">
        <v>610</v>
      </c>
      <c r="AC107" s="4" t="s">
        <v>561</v>
      </c>
    </row>
    <row r="108" spans="3:30" x14ac:dyDescent="0.2">
      <c r="C108" s="338" t="str">
        <f>IF('1 Specifikation'!B142="","",'1 Specifikation'!B142)</f>
        <v>4. Kompetens och/eller erfarenhet</v>
      </c>
      <c r="E108" s="4" t="s">
        <v>562</v>
      </c>
      <c r="F108" s="4" t="s">
        <v>563</v>
      </c>
      <c r="G108" s="4" t="s">
        <v>564</v>
      </c>
      <c r="H108" s="4" t="s">
        <v>565</v>
      </c>
      <c r="I108" s="4" t="s">
        <v>566</v>
      </c>
      <c r="J108" s="4" t="s">
        <v>567</v>
      </c>
      <c r="K108" s="4" t="s">
        <v>568</v>
      </c>
      <c r="L108" s="4" t="s">
        <v>569</v>
      </c>
      <c r="M108" s="4" t="s">
        <v>570</v>
      </c>
      <c r="N108" s="4" t="s">
        <v>571</v>
      </c>
      <c r="O108" s="4" t="s">
        <v>572</v>
      </c>
      <c r="P108" s="4" t="s">
        <v>573</v>
      </c>
      <c r="Q108" s="4" t="s">
        <v>574</v>
      </c>
      <c r="R108" s="4" t="s">
        <v>575</v>
      </c>
      <c r="S108" s="4" t="s">
        <v>576</v>
      </c>
      <c r="T108" s="4" t="s">
        <v>577</v>
      </c>
      <c r="U108" s="4" t="s">
        <v>578</v>
      </c>
      <c r="V108" s="4" t="s">
        <v>579</v>
      </c>
      <c r="W108" s="4" t="s">
        <v>580</v>
      </c>
      <c r="X108" s="4" t="s">
        <v>581</v>
      </c>
      <c r="Y108" s="4" t="s">
        <v>582</v>
      </c>
      <c r="Z108" s="4" t="s">
        <v>583</v>
      </c>
      <c r="AA108" s="4" t="s">
        <v>584</v>
      </c>
      <c r="AC108" s="4" t="s">
        <v>586</v>
      </c>
    </row>
    <row r="109" spans="3:30" x14ac:dyDescent="0.2">
      <c r="C109" s="338" t="str">
        <f>IF('1 Specifikation'!B145="","",'1 Specifikation'!B145)</f>
        <v/>
      </c>
      <c r="E109" s="4" t="s">
        <v>587</v>
      </c>
      <c r="F109" s="4" t="s">
        <v>588</v>
      </c>
      <c r="G109" s="4" t="s">
        <v>589</v>
      </c>
      <c r="H109" s="4" t="s">
        <v>590</v>
      </c>
      <c r="I109" s="4" t="s">
        <v>591</v>
      </c>
      <c r="J109" s="4" t="s">
        <v>592</v>
      </c>
      <c r="K109" s="4" t="s">
        <v>593</v>
      </c>
      <c r="L109" s="4" t="s">
        <v>594</v>
      </c>
      <c r="M109" s="4" t="s">
        <v>595</v>
      </c>
      <c r="N109" s="4" t="s">
        <v>596</v>
      </c>
      <c r="O109" s="4" t="s">
        <v>597</v>
      </c>
      <c r="P109" s="4" t="s">
        <v>598</v>
      </c>
      <c r="Q109" s="4" t="s">
        <v>599</v>
      </c>
      <c r="R109" s="4" t="s">
        <v>600</v>
      </c>
      <c r="S109" s="4" t="s">
        <v>601</v>
      </c>
      <c r="T109" s="4" t="s">
        <v>602</v>
      </c>
      <c r="U109" s="4" t="s">
        <v>603</v>
      </c>
      <c r="V109" s="4" t="s">
        <v>604</v>
      </c>
      <c r="W109" s="4" t="s">
        <v>605</v>
      </c>
      <c r="X109" s="4" t="s">
        <v>606</v>
      </c>
      <c r="Y109" s="4" t="s">
        <v>607</v>
      </c>
      <c r="Z109" s="4" t="s">
        <v>608</v>
      </c>
      <c r="AA109" s="4" t="s">
        <v>609</v>
      </c>
      <c r="AC109" s="4" t="s">
        <v>611</v>
      </c>
    </row>
    <row r="110" spans="3:30" ht="13.5" thickBot="1" x14ac:dyDescent="0.25">
      <c r="C110" s="338" t="str">
        <f>IF('1 Specifikation'!B146="","",'1 Specifikation'!B146)</f>
        <v>6. Åtgärdsförslag</v>
      </c>
      <c r="Z110" s="215"/>
      <c r="AA110" s="215"/>
    </row>
    <row r="111" spans="3:30" x14ac:dyDescent="0.2">
      <c r="C111" s="338">
        <f>IF('1 Specifikation'!B147="","",'1 Specifikation'!B147)</f>
        <v>1</v>
      </c>
      <c r="E111" s="138" t="str">
        <f t="shared" ref="E111:X111" ca="1" si="6">IFERROR(RIGHT(INDIRECT("C"&amp;E112),LEN(INDIRECT("C"&amp;E112))-6),"")</f>
        <v>s</v>
      </c>
      <c r="F111" s="138" t="str">
        <f t="shared" ca="1" si="6"/>
        <v/>
      </c>
      <c r="G111" s="138" t="str">
        <f t="shared" ca="1" si="6"/>
        <v>lgänglighet</v>
      </c>
      <c r="H111" s="138" t="str">
        <f t="shared" ca="1" si="6"/>
        <v/>
      </c>
      <c r="I111" s="138" t="str">
        <f t="shared" ca="1" si="6"/>
        <v>tistik</v>
      </c>
      <c r="J111" s="138" t="str">
        <f t="shared" ca="1" si="6"/>
        <v/>
      </c>
      <c r="K111" s="138" t="str">
        <f t="shared" ca="1" si="6"/>
        <v>petens och/eller erfarenhet</v>
      </c>
      <c r="L111" s="138" t="str">
        <f t="shared" ca="1" si="6"/>
        <v/>
      </c>
      <c r="M111" s="138" t="str">
        <f t="shared" ca="1" si="6"/>
        <v>ärdsförslag</v>
      </c>
      <c r="N111" s="138" t="str">
        <f t="shared" ca="1" si="6"/>
        <v/>
      </c>
      <c r="O111" s="138" t="str">
        <f t="shared" ca="1" si="6"/>
        <v/>
      </c>
      <c r="P111" s="138" t="str">
        <f t="shared" ca="1" si="6"/>
        <v/>
      </c>
      <c r="Q111" s="138" t="str">
        <f t="shared" ca="1" si="6"/>
        <v/>
      </c>
      <c r="R111" s="138" t="str">
        <f t="shared" ca="1" si="6"/>
        <v/>
      </c>
      <c r="S111" s="138" t="str">
        <f t="shared" ca="1" si="6"/>
        <v/>
      </c>
      <c r="T111" s="138" t="str">
        <f t="shared" ca="1" si="6"/>
        <v>. Summan av viktade poäng för pris och uppfyllda bör-krav, högsta slutsumma vinner.</v>
      </c>
      <c r="U111" s="138" t="str">
        <f t="shared" ca="1" si="6"/>
        <v xml:space="preserve"> jämförs mellan avropssvaren. Poäng för uppfyllda bör-krav jämförs med möjlig maxpoäng. </v>
      </c>
      <c r="V111" s="138" t="str">
        <f t="shared" ca="1" si="6"/>
        <v>lningskriterier</v>
      </c>
      <c r="W111" s="138" t="str">
        <f t="shared" ca="1" si="6"/>
        <v>riterievikt för pris respektive bör-krav i tabellen nedan</v>
      </c>
      <c r="X111" s="138" t="str">
        <f t="shared" ca="1" si="6"/>
        <v/>
      </c>
      <c r="Y111" s="216"/>
    </row>
    <row r="112" spans="3:30" x14ac:dyDescent="0.2">
      <c r="C112" s="338" t="str">
        <f>IF('1 Specifikation'!B148="","",'1 Specifikation'!B148)</f>
        <v/>
      </c>
      <c r="E112" s="4">
        <v>102</v>
      </c>
      <c r="F112" s="4">
        <f>E112+1</f>
        <v>103</v>
      </c>
      <c r="G112" s="4">
        <f t="shared" ref="G112:Y112" si="7">F112+1</f>
        <v>104</v>
      </c>
      <c r="H112" s="4">
        <f t="shared" si="7"/>
        <v>105</v>
      </c>
      <c r="I112" s="4">
        <f t="shared" si="7"/>
        <v>106</v>
      </c>
      <c r="J112" s="4">
        <f t="shared" si="7"/>
        <v>107</v>
      </c>
      <c r="K112" s="4">
        <f t="shared" si="7"/>
        <v>108</v>
      </c>
      <c r="L112" s="4">
        <f t="shared" si="7"/>
        <v>109</v>
      </c>
      <c r="M112" s="4">
        <f t="shared" si="7"/>
        <v>110</v>
      </c>
      <c r="N112" s="4">
        <f t="shared" si="7"/>
        <v>111</v>
      </c>
      <c r="O112" s="4">
        <f t="shared" si="7"/>
        <v>112</v>
      </c>
      <c r="P112" s="4">
        <f t="shared" si="7"/>
        <v>113</v>
      </c>
      <c r="Q112" s="4">
        <f t="shared" si="7"/>
        <v>114</v>
      </c>
      <c r="R112" s="4">
        <f t="shared" si="7"/>
        <v>115</v>
      </c>
      <c r="S112" s="4">
        <f t="shared" si="7"/>
        <v>116</v>
      </c>
      <c r="T112" s="4">
        <f t="shared" si="7"/>
        <v>117</v>
      </c>
      <c r="U112" s="4">
        <f t="shared" si="7"/>
        <v>118</v>
      </c>
      <c r="V112" s="4">
        <f t="shared" si="7"/>
        <v>119</v>
      </c>
      <c r="W112" s="4">
        <f t="shared" si="7"/>
        <v>120</v>
      </c>
      <c r="X112" s="4">
        <f t="shared" si="7"/>
        <v>121</v>
      </c>
      <c r="Y112" s="4">
        <f t="shared" si="7"/>
        <v>122</v>
      </c>
    </row>
    <row r="113" spans="3:25" ht="13.5" thickBot="1" x14ac:dyDescent="0.25">
      <c r="C113" s="338" t="str">
        <f>IF('1 Specifikation'!B149="","",'1 Specifikation'!B149)</f>
        <v/>
      </c>
      <c r="E113" s="1" t="s">
        <v>170</v>
      </c>
      <c r="F113" s="1" t="s">
        <v>171</v>
      </c>
      <c r="G113" s="1" t="s">
        <v>172</v>
      </c>
      <c r="H113" s="1" t="s">
        <v>173</v>
      </c>
      <c r="I113" s="1" t="s">
        <v>174</v>
      </c>
      <c r="J113" s="1" t="s">
        <v>175</v>
      </c>
      <c r="K113" s="1" t="s">
        <v>176</v>
      </c>
      <c r="L113" s="1" t="s">
        <v>177</v>
      </c>
      <c r="M113" s="1" t="s">
        <v>178</v>
      </c>
      <c r="N113" s="1" t="s">
        <v>320</v>
      </c>
      <c r="O113" s="1" t="s">
        <v>321</v>
      </c>
      <c r="P113" s="1" t="s">
        <v>322</v>
      </c>
      <c r="Q113" s="1" t="s">
        <v>323</v>
      </c>
      <c r="R113" s="1" t="s">
        <v>324</v>
      </c>
      <c r="S113" s="1" t="s">
        <v>325</v>
      </c>
      <c r="T113" s="1" t="s">
        <v>326</v>
      </c>
      <c r="U113" s="1" t="s">
        <v>327</v>
      </c>
      <c r="V113" s="1" t="s">
        <v>328</v>
      </c>
      <c r="W113" s="1" t="s">
        <v>329</v>
      </c>
      <c r="X113" s="1" t="s">
        <v>330</v>
      </c>
    </row>
    <row r="114" spans="3:25" x14ac:dyDescent="0.2">
      <c r="C114" s="338" t="str">
        <f>IF('1 Specifikation'!B150="","",'1 Specifikation'!B150)</f>
        <v/>
      </c>
      <c r="E114" s="204" t="str">
        <f t="shared" ref="E114:E122" ca="1" si="8">IFERROR(INDEX($E101:$AC101,MATCH(E$111,$E$100:$AC$100,0)),"")</f>
        <v/>
      </c>
      <c r="F114" s="204" t="str">
        <f t="shared" ref="F114:X122" ca="1" si="9">IFERROR(INDEX($E101:$AC101,MATCH(F$111,$E$100:$AC$100,0)),"")</f>
        <v>Delområde 1/Vara/Tjanst 1/Krav1</v>
      </c>
      <c r="G114" s="204" t="str">
        <f t="shared" ca="1" si="9"/>
        <v/>
      </c>
      <c r="H114" s="204" t="str">
        <f t="shared" ca="1" si="9"/>
        <v>Delområde 1/Vara/Tjanst 1/Krav1</v>
      </c>
      <c r="I114" s="204" t="str">
        <f t="shared" ca="1" si="9"/>
        <v/>
      </c>
      <c r="J114" s="204" t="str">
        <f t="shared" ca="1" si="9"/>
        <v>Delområde 1/Vara/Tjanst 1/Krav1</v>
      </c>
      <c r="K114" s="204" t="str">
        <f t="shared" ca="1" si="9"/>
        <v/>
      </c>
      <c r="L114" s="204" t="str">
        <f t="shared" ca="1" si="9"/>
        <v>Delområde 1/Vara/Tjanst 1/Krav1</v>
      </c>
      <c r="M114" s="204" t="str">
        <f t="shared" ca="1" si="9"/>
        <v/>
      </c>
      <c r="N114" s="204" t="str">
        <f t="shared" ca="1" si="9"/>
        <v>Delområde 1/Vara/Tjanst 1/Krav1</v>
      </c>
      <c r="O114" s="204" t="str">
        <f t="shared" ca="1" si="9"/>
        <v>Delområde 1/Vara/Tjanst 1/Krav1</v>
      </c>
      <c r="P114" s="204" t="str">
        <f t="shared" ca="1" si="9"/>
        <v>Delområde 1/Vara/Tjanst 1/Krav1</v>
      </c>
      <c r="Q114" s="204" t="str">
        <f t="shared" ca="1" si="9"/>
        <v>Delområde 1/Vara/Tjanst 1/Krav1</v>
      </c>
      <c r="R114" s="204" t="str">
        <f t="shared" ca="1" si="9"/>
        <v>Delområde 1/Vara/Tjanst 1/Krav1</v>
      </c>
      <c r="S114" s="204" t="str">
        <f t="shared" ca="1" si="9"/>
        <v>Delområde 1/Vara/Tjanst 1/Krav1</v>
      </c>
      <c r="T114" s="204" t="str">
        <f t="shared" ca="1" si="9"/>
        <v/>
      </c>
      <c r="U114" s="204" t="str">
        <f t="shared" ca="1" si="9"/>
        <v/>
      </c>
      <c r="V114" s="204" t="str">
        <f t="shared" ca="1" si="9"/>
        <v/>
      </c>
      <c r="W114" s="204" t="str">
        <f t="shared" ca="1" si="9"/>
        <v/>
      </c>
      <c r="X114" s="204" t="str">
        <f t="shared" ca="1" si="9"/>
        <v>Delområde 1/Vara/Tjanst 1/Krav1</v>
      </c>
      <c r="Y114" s="138" t="str">
        <f ca="1">IFERROR(RIGHT(INDIRECT("C"&amp;Y112),LEN(INDIRECT("C"&amp;Y112))-6),"")</f>
        <v>eringskrav 
(bör-krav)</v>
      </c>
    </row>
    <row r="115" spans="3:25" x14ac:dyDescent="0.2">
      <c r="C115" s="338" t="str">
        <f>IF('1 Specifikation'!B151="","",'1 Specifikation'!B151)</f>
        <v/>
      </c>
      <c r="E115" s="204" t="str">
        <f t="shared" ca="1" si="8"/>
        <v/>
      </c>
      <c r="F115" s="204" t="str">
        <f t="shared" ref="F115:T115" ca="1" si="10">IFERROR(INDEX($E102:$AC102,MATCH(F$111,$E$100:$AC$100,0)),"")</f>
        <v>Delområde 1/Vara/Tjanst 1/Krav2</v>
      </c>
      <c r="G115" s="204" t="str">
        <f t="shared" ca="1" si="10"/>
        <v/>
      </c>
      <c r="H115" s="204" t="str">
        <f t="shared" ca="1" si="10"/>
        <v>Delområde 1/Vara/Tjanst 1/Krav2</v>
      </c>
      <c r="I115" s="204" t="str">
        <f t="shared" ca="1" si="10"/>
        <v/>
      </c>
      <c r="J115" s="204" t="str">
        <f t="shared" ca="1" si="10"/>
        <v>Delområde 1/Vara/Tjanst 1/Krav2</v>
      </c>
      <c r="K115" s="204" t="str">
        <f t="shared" ca="1" si="10"/>
        <v/>
      </c>
      <c r="L115" s="204" t="str">
        <f t="shared" ca="1" si="10"/>
        <v>Delområde 1/Vara/Tjanst 1/Krav2</v>
      </c>
      <c r="M115" s="204" t="str">
        <f t="shared" ca="1" si="10"/>
        <v/>
      </c>
      <c r="N115" s="204" t="str">
        <f t="shared" ca="1" si="10"/>
        <v>Delområde 1/Vara/Tjanst 1/Krav2</v>
      </c>
      <c r="O115" s="204" t="str">
        <f t="shared" ca="1" si="10"/>
        <v>Delområde 1/Vara/Tjanst 1/Krav2</v>
      </c>
      <c r="P115" s="204" t="str">
        <f t="shared" ca="1" si="10"/>
        <v>Delområde 1/Vara/Tjanst 1/Krav2</v>
      </c>
      <c r="Q115" s="204" t="str">
        <f t="shared" ca="1" si="10"/>
        <v>Delområde 1/Vara/Tjanst 1/Krav2</v>
      </c>
      <c r="R115" s="204" t="str">
        <f t="shared" ca="1" si="10"/>
        <v>Delområde 1/Vara/Tjanst 1/Krav2</v>
      </c>
      <c r="S115" s="204" t="str">
        <f t="shared" ca="1" si="10"/>
        <v>Delområde 1/Vara/Tjanst 1/Krav2</v>
      </c>
      <c r="T115" s="204" t="str">
        <f t="shared" ca="1" si="10"/>
        <v/>
      </c>
      <c r="U115" s="204" t="str">
        <f t="shared" ca="1" si="9"/>
        <v/>
      </c>
      <c r="V115" s="204" t="str">
        <f t="shared" ca="1" si="9"/>
        <v/>
      </c>
      <c r="W115" s="204" t="str">
        <f t="shared" ca="1" si="9"/>
        <v/>
      </c>
      <c r="X115" s="204" t="str">
        <f t="shared" ca="1" si="9"/>
        <v>Delområde 1/Vara/Tjanst 1/Krav2</v>
      </c>
    </row>
    <row r="116" spans="3:25" x14ac:dyDescent="0.2">
      <c r="C116" s="338" t="str">
        <f>IF('1 Specifikation'!B152="","",'1 Specifikation'!B152)</f>
        <v/>
      </c>
      <c r="E116" s="204" t="str">
        <f t="shared" ca="1" si="8"/>
        <v/>
      </c>
      <c r="F116" s="204" t="str">
        <f t="shared" ca="1" si="9"/>
        <v>Delområde 1/Vara/Tjanst 1/Krav3</v>
      </c>
      <c r="G116" s="204" t="str">
        <f t="shared" ca="1" si="9"/>
        <v/>
      </c>
      <c r="H116" s="204" t="str">
        <f t="shared" ca="1" si="9"/>
        <v>Delområde 1/Vara/Tjanst 1/Krav3</v>
      </c>
      <c r="I116" s="204" t="str">
        <f t="shared" ca="1" si="9"/>
        <v/>
      </c>
      <c r="J116" s="204" t="str">
        <f t="shared" ca="1" si="9"/>
        <v>Delområde 1/Vara/Tjanst 1/Krav3</v>
      </c>
      <c r="K116" s="204" t="str">
        <f t="shared" ca="1" si="9"/>
        <v/>
      </c>
      <c r="L116" s="204" t="str">
        <f t="shared" ca="1" si="9"/>
        <v>Delområde 1/Vara/Tjanst 1/Krav3</v>
      </c>
      <c r="M116" s="204" t="str">
        <f t="shared" ca="1" si="9"/>
        <v/>
      </c>
      <c r="N116" s="204" t="str">
        <f t="shared" ca="1" si="9"/>
        <v>Delområde 1/Vara/Tjanst 1/Krav3</v>
      </c>
      <c r="O116" s="204" t="str">
        <f t="shared" ca="1" si="9"/>
        <v>Delområde 1/Vara/Tjanst 1/Krav3</v>
      </c>
      <c r="P116" s="204" t="str">
        <f t="shared" ca="1" si="9"/>
        <v>Delområde 1/Vara/Tjanst 1/Krav3</v>
      </c>
      <c r="Q116" s="204" t="str">
        <f t="shared" ca="1" si="9"/>
        <v>Delområde 1/Vara/Tjanst 1/Krav3</v>
      </c>
      <c r="R116" s="204" t="str">
        <f t="shared" ca="1" si="9"/>
        <v>Delområde 1/Vara/Tjanst 1/Krav3</v>
      </c>
      <c r="S116" s="204" t="str">
        <f t="shared" ca="1" si="9"/>
        <v>Delområde 1/Vara/Tjanst 1/Krav3</v>
      </c>
      <c r="T116" s="204" t="str">
        <f t="shared" ca="1" si="9"/>
        <v/>
      </c>
      <c r="U116" s="204" t="str">
        <f t="shared" ca="1" si="9"/>
        <v/>
      </c>
      <c r="V116" s="204" t="str">
        <f t="shared" ca="1" si="9"/>
        <v/>
      </c>
      <c r="W116" s="204" t="str">
        <f t="shared" ca="1" si="9"/>
        <v/>
      </c>
      <c r="X116" s="204" t="str">
        <f t="shared" ca="1" si="9"/>
        <v>Delområde 1/Vara/Tjanst 1/Krav3</v>
      </c>
    </row>
    <row r="117" spans="3:25" x14ac:dyDescent="0.2">
      <c r="C117" s="338" t="str">
        <f>IF('1 Specifikation'!B153="","",'1 Specifikation'!B153)</f>
        <v>Alt. 2. Summan av viktade poäng för pris och uppfyllda bör-krav, högsta slutsumma vinner.</v>
      </c>
      <c r="E117" s="204" t="str">
        <f t="shared" ca="1" si="8"/>
        <v/>
      </c>
      <c r="F117" s="204" t="str">
        <f t="shared" ca="1" si="9"/>
        <v>Delområde 1/Vara/Tjanst 1/Krav4</v>
      </c>
      <c r="G117" s="204" t="str">
        <f t="shared" ca="1" si="9"/>
        <v/>
      </c>
      <c r="H117" s="204" t="str">
        <f t="shared" ca="1" si="9"/>
        <v>Delområde 1/Vara/Tjanst 1/Krav4</v>
      </c>
      <c r="I117" s="204" t="str">
        <f t="shared" ca="1" si="9"/>
        <v/>
      </c>
      <c r="J117" s="204" t="str">
        <f t="shared" ca="1" si="9"/>
        <v>Delområde 1/Vara/Tjanst 1/Krav4</v>
      </c>
      <c r="K117" s="204" t="str">
        <f t="shared" ca="1" si="9"/>
        <v/>
      </c>
      <c r="L117" s="204" t="str">
        <f t="shared" ca="1" si="9"/>
        <v>Delområde 1/Vara/Tjanst 1/Krav4</v>
      </c>
      <c r="M117" s="204" t="str">
        <f t="shared" ca="1" si="9"/>
        <v/>
      </c>
      <c r="N117" s="204" t="str">
        <f t="shared" ca="1" si="9"/>
        <v>Delområde 1/Vara/Tjanst 1/Krav4</v>
      </c>
      <c r="O117" s="204" t="str">
        <f t="shared" ca="1" si="9"/>
        <v>Delområde 1/Vara/Tjanst 1/Krav4</v>
      </c>
      <c r="P117" s="204" t="str">
        <f t="shared" ca="1" si="9"/>
        <v>Delområde 1/Vara/Tjanst 1/Krav4</v>
      </c>
      <c r="Q117" s="204" t="str">
        <f t="shared" ca="1" si="9"/>
        <v>Delområde 1/Vara/Tjanst 1/Krav4</v>
      </c>
      <c r="R117" s="204" t="str">
        <f t="shared" ca="1" si="9"/>
        <v>Delområde 1/Vara/Tjanst 1/Krav4</v>
      </c>
      <c r="S117" s="204" t="str">
        <f t="shared" ca="1" si="9"/>
        <v>Delområde 1/Vara/Tjanst 1/Krav4</v>
      </c>
      <c r="T117" s="204" t="str">
        <f t="shared" ca="1" si="9"/>
        <v/>
      </c>
      <c r="U117" s="204" t="str">
        <f t="shared" ca="1" si="9"/>
        <v/>
      </c>
      <c r="V117" s="204" t="str">
        <f t="shared" ca="1" si="9"/>
        <v/>
      </c>
      <c r="W117" s="204" t="str">
        <f t="shared" ca="1" si="9"/>
        <v/>
      </c>
      <c r="X117" s="204" t="str">
        <f t="shared" ca="1" si="9"/>
        <v>Delområde 1/Vara/Tjanst 1/Krav4</v>
      </c>
    </row>
    <row r="118" spans="3:25" x14ac:dyDescent="0.2">
      <c r="C118" s="338" t="str">
        <f>IF('1 Specifikation'!B154="","",'1 Specifikation'!B154)</f>
        <v xml:space="preserve">Priset jämförs mellan avropssvaren. Poäng för uppfyllda bör-krav jämförs med möjlig maxpoäng. </v>
      </c>
      <c r="E118" s="204" t="str">
        <f t="shared" ca="1" si="8"/>
        <v/>
      </c>
      <c r="F118" s="204" t="str">
        <f t="shared" ca="1" si="9"/>
        <v>Delområde 1/Vara/Tjanst 1/Krav5</v>
      </c>
      <c r="G118" s="204" t="str">
        <f t="shared" ca="1" si="9"/>
        <v/>
      </c>
      <c r="H118" s="204" t="str">
        <f t="shared" ca="1" si="9"/>
        <v>Delområde 1/Vara/Tjanst 1/Krav5</v>
      </c>
      <c r="I118" s="204" t="str">
        <f t="shared" ca="1" si="9"/>
        <v/>
      </c>
      <c r="J118" s="204" t="str">
        <f t="shared" ca="1" si="9"/>
        <v>Delområde 1/Vara/Tjanst 1/Krav5</v>
      </c>
      <c r="K118" s="204" t="str">
        <f t="shared" ca="1" si="9"/>
        <v/>
      </c>
      <c r="L118" s="204" t="str">
        <f t="shared" ca="1" si="9"/>
        <v>Delområde 1/Vara/Tjanst 1/Krav5</v>
      </c>
      <c r="M118" s="204" t="str">
        <f t="shared" ca="1" si="9"/>
        <v/>
      </c>
      <c r="N118" s="204" t="str">
        <f t="shared" ca="1" si="9"/>
        <v>Delområde 1/Vara/Tjanst 1/Krav5</v>
      </c>
      <c r="O118" s="204" t="str">
        <f t="shared" ca="1" si="9"/>
        <v>Delområde 1/Vara/Tjanst 1/Krav5</v>
      </c>
      <c r="P118" s="204" t="str">
        <f t="shared" ca="1" si="9"/>
        <v>Delområde 1/Vara/Tjanst 1/Krav5</v>
      </c>
      <c r="Q118" s="204" t="str">
        <f t="shared" ca="1" si="9"/>
        <v>Delområde 1/Vara/Tjanst 1/Krav5</v>
      </c>
      <c r="R118" s="204" t="str">
        <f t="shared" ca="1" si="9"/>
        <v>Delområde 1/Vara/Tjanst 1/Krav5</v>
      </c>
      <c r="S118" s="204" t="str">
        <f t="shared" ca="1" si="9"/>
        <v>Delområde 1/Vara/Tjanst 1/Krav5</v>
      </c>
      <c r="T118" s="204" t="str">
        <f t="shared" ca="1" si="9"/>
        <v/>
      </c>
      <c r="U118" s="204" t="str">
        <f t="shared" ca="1" si="9"/>
        <v/>
      </c>
      <c r="V118" s="204" t="str">
        <f t="shared" ca="1" si="9"/>
        <v/>
      </c>
      <c r="W118" s="204" t="str">
        <f t="shared" ca="1" si="9"/>
        <v/>
      </c>
      <c r="X118" s="204" t="str">
        <f t="shared" ca="1" si="9"/>
        <v>Delområde 1/Vara/Tjanst 1/Krav5</v>
      </c>
    </row>
    <row r="119" spans="3:25" x14ac:dyDescent="0.2">
      <c r="C119" s="338" t="str">
        <f>IF('1 Specifikation'!B155="","",'1 Specifikation'!B155)</f>
        <v>Tilldelningskriterier</v>
      </c>
      <c r="E119" s="204" t="str">
        <f t="shared" ca="1" si="8"/>
        <v/>
      </c>
      <c r="F119" s="204" t="str">
        <f t="shared" ca="1" si="9"/>
        <v>Delområde 1/Vara/Tjanst 1/Krav6</v>
      </c>
      <c r="G119" s="204" t="str">
        <f t="shared" ca="1" si="9"/>
        <v/>
      </c>
      <c r="H119" s="204" t="str">
        <f t="shared" ca="1" si="9"/>
        <v>Delområde 1/Vara/Tjanst 1/Krav6</v>
      </c>
      <c r="I119" s="204" t="str">
        <f t="shared" ca="1" si="9"/>
        <v/>
      </c>
      <c r="J119" s="204" t="str">
        <f t="shared" ca="1" si="9"/>
        <v>Delområde 1/Vara/Tjanst 1/Krav6</v>
      </c>
      <c r="K119" s="204" t="str">
        <f t="shared" ca="1" si="9"/>
        <v/>
      </c>
      <c r="L119" s="204" t="str">
        <f t="shared" ca="1" si="9"/>
        <v>Delområde 1/Vara/Tjanst 1/Krav6</v>
      </c>
      <c r="M119" s="204" t="str">
        <f t="shared" ca="1" si="9"/>
        <v/>
      </c>
      <c r="N119" s="204" t="str">
        <f t="shared" ca="1" si="9"/>
        <v>Delområde 1/Vara/Tjanst 1/Krav6</v>
      </c>
      <c r="O119" s="204" t="str">
        <f t="shared" ca="1" si="9"/>
        <v>Delområde 1/Vara/Tjanst 1/Krav6</v>
      </c>
      <c r="P119" s="204" t="str">
        <f t="shared" ca="1" si="9"/>
        <v>Delområde 1/Vara/Tjanst 1/Krav6</v>
      </c>
      <c r="Q119" s="204" t="str">
        <f t="shared" ca="1" si="9"/>
        <v>Delområde 1/Vara/Tjanst 1/Krav6</v>
      </c>
      <c r="R119" s="204" t="str">
        <f t="shared" ca="1" si="9"/>
        <v>Delområde 1/Vara/Tjanst 1/Krav6</v>
      </c>
      <c r="S119" s="204" t="str">
        <f t="shared" ca="1" si="9"/>
        <v>Delområde 1/Vara/Tjanst 1/Krav6</v>
      </c>
      <c r="T119" s="204" t="str">
        <f t="shared" ca="1" si="9"/>
        <v/>
      </c>
      <c r="U119" s="204" t="str">
        <f t="shared" ca="1" si="9"/>
        <v/>
      </c>
      <c r="V119" s="204" t="str">
        <f t="shared" ca="1" si="9"/>
        <v/>
      </c>
      <c r="W119" s="204" t="str">
        <f t="shared" ca="1" si="9"/>
        <v/>
      </c>
      <c r="X119" s="204" t="str">
        <f t="shared" ca="1" si="9"/>
        <v>Delområde 1/Vara/Tjanst 1/Krav6</v>
      </c>
    </row>
    <row r="120" spans="3:25" x14ac:dyDescent="0.2">
      <c r="C120" s="338" t="str">
        <f>IF('1 Specifikation'!B156="","",'1 Specifikation'!B156)</f>
        <v>Ange kriterievikt för pris respektive bör-krav i tabellen nedan</v>
      </c>
      <c r="E120" s="204" t="str">
        <f t="shared" ca="1" si="8"/>
        <v/>
      </c>
      <c r="F120" s="204" t="str">
        <f t="shared" ca="1" si="9"/>
        <v>Delområde 1/Vara/Tjanst 1/Krav7</v>
      </c>
      <c r="G120" s="204" t="str">
        <f t="shared" ca="1" si="9"/>
        <v/>
      </c>
      <c r="H120" s="204" t="str">
        <f t="shared" ca="1" si="9"/>
        <v>Delområde 1/Vara/Tjanst 1/Krav7</v>
      </c>
      <c r="I120" s="204" t="str">
        <f t="shared" ca="1" si="9"/>
        <v/>
      </c>
      <c r="J120" s="204" t="str">
        <f t="shared" ca="1" si="9"/>
        <v>Delområde 1/Vara/Tjanst 1/Krav7</v>
      </c>
      <c r="K120" s="204" t="str">
        <f t="shared" ca="1" si="9"/>
        <v/>
      </c>
      <c r="L120" s="204" t="str">
        <f t="shared" ca="1" si="9"/>
        <v>Delområde 1/Vara/Tjanst 1/Krav7</v>
      </c>
      <c r="M120" s="204" t="str">
        <f t="shared" ca="1" si="9"/>
        <v/>
      </c>
      <c r="N120" s="204" t="str">
        <f t="shared" ca="1" si="9"/>
        <v>Delområde 1/Vara/Tjanst 1/Krav7</v>
      </c>
      <c r="O120" s="204" t="str">
        <f t="shared" ca="1" si="9"/>
        <v>Delområde 1/Vara/Tjanst 1/Krav7</v>
      </c>
      <c r="P120" s="204" t="str">
        <f t="shared" ca="1" si="9"/>
        <v>Delområde 1/Vara/Tjanst 1/Krav7</v>
      </c>
      <c r="Q120" s="204" t="str">
        <f t="shared" ca="1" si="9"/>
        <v>Delområde 1/Vara/Tjanst 1/Krav7</v>
      </c>
      <c r="R120" s="204" t="str">
        <f t="shared" ca="1" si="9"/>
        <v>Delområde 1/Vara/Tjanst 1/Krav7</v>
      </c>
      <c r="S120" s="204" t="str">
        <f t="shared" ca="1" si="9"/>
        <v>Delområde 1/Vara/Tjanst 1/Krav7</v>
      </c>
      <c r="T120" s="204" t="str">
        <f t="shared" ca="1" si="9"/>
        <v/>
      </c>
      <c r="U120" s="204" t="str">
        <f t="shared" ca="1" si="9"/>
        <v/>
      </c>
      <c r="V120" s="204" t="str">
        <f t="shared" ca="1" si="9"/>
        <v/>
      </c>
      <c r="W120" s="204" t="str">
        <f t="shared" ca="1" si="9"/>
        <v/>
      </c>
      <c r="X120" s="204" t="str">
        <f t="shared" ca="1" si="9"/>
        <v>Delområde 1/Vara/Tjanst 1/Krav7</v>
      </c>
    </row>
    <row r="121" spans="3:25" x14ac:dyDescent="0.2">
      <c r="C121" s="338" t="str">
        <f>IF('1 Specifikation'!B157="","",'1 Specifikation'!B157)</f>
        <v>Pris</v>
      </c>
      <c r="E121" s="204" t="str">
        <f t="shared" ca="1" si="8"/>
        <v/>
      </c>
      <c r="F121" s="204" t="str">
        <f t="shared" ca="1" si="9"/>
        <v>Delområde 1/Vara/Tjanst 1/Krav8</v>
      </c>
      <c r="G121" s="204" t="str">
        <f t="shared" ca="1" si="9"/>
        <v/>
      </c>
      <c r="H121" s="204" t="str">
        <f t="shared" ca="1" si="9"/>
        <v>Delområde 1/Vara/Tjanst 1/Krav8</v>
      </c>
      <c r="I121" s="204" t="str">
        <f t="shared" ca="1" si="9"/>
        <v/>
      </c>
      <c r="J121" s="204" t="str">
        <f t="shared" ca="1" si="9"/>
        <v>Delområde 1/Vara/Tjanst 1/Krav8</v>
      </c>
      <c r="K121" s="204" t="str">
        <f t="shared" ca="1" si="9"/>
        <v/>
      </c>
      <c r="L121" s="204" t="str">
        <f t="shared" ca="1" si="9"/>
        <v>Delområde 1/Vara/Tjanst 1/Krav8</v>
      </c>
      <c r="M121" s="204" t="str">
        <f t="shared" ca="1" si="9"/>
        <v/>
      </c>
      <c r="N121" s="204" t="str">
        <f t="shared" ca="1" si="9"/>
        <v>Delområde 1/Vara/Tjanst 1/Krav8</v>
      </c>
      <c r="O121" s="204" t="str">
        <f t="shared" ca="1" si="9"/>
        <v>Delområde 1/Vara/Tjanst 1/Krav8</v>
      </c>
      <c r="P121" s="204" t="str">
        <f t="shared" ca="1" si="9"/>
        <v>Delområde 1/Vara/Tjanst 1/Krav8</v>
      </c>
      <c r="Q121" s="204" t="str">
        <f t="shared" ca="1" si="9"/>
        <v>Delområde 1/Vara/Tjanst 1/Krav8</v>
      </c>
      <c r="R121" s="204" t="str">
        <f t="shared" ca="1" si="9"/>
        <v>Delområde 1/Vara/Tjanst 1/Krav8</v>
      </c>
      <c r="S121" s="204" t="str">
        <f t="shared" ca="1" si="9"/>
        <v>Delområde 1/Vara/Tjanst 1/Krav8</v>
      </c>
      <c r="T121" s="204" t="str">
        <f t="shared" ca="1" si="9"/>
        <v/>
      </c>
      <c r="U121" s="204" t="str">
        <f t="shared" ca="1" si="9"/>
        <v/>
      </c>
      <c r="V121" s="204" t="str">
        <f t="shared" ca="1" si="9"/>
        <v/>
      </c>
      <c r="W121" s="204" t="str">
        <f t="shared" ca="1" si="9"/>
        <v/>
      </c>
      <c r="X121" s="204" t="str">
        <f t="shared" ca="1" si="9"/>
        <v>Delområde 1/Vara/Tjanst 1/Krav8</v>
      </c>
    </row>
    <row r="122" spans="3:25" x14ac:dyDescent="0.2">
      <c r="C122" s="338" t="str">
        <f>IF('1 Specifikation'!B158="","",'1 Specifikation'!B158)</f>
        <v>Utvärderingskrav 
(bör-krav)</v>
      </c>
      <c r="E122" s="204" t="str">
        <f t="shared" ca="1" si="8"/>
        <v/>
      </c>
      <c r="F122" s="204" t="str">
        <f t="shared" ca="1" si="9"/>
        <v>Delområde 1/Vara/Tjanst 1/Krav9</v>
      </c>
      <c r="G122" s="204" t="str">
        <f t="shared" ca="1" si="9"/>
        <v/>
      </c>
      <c r="H122" s="204" t="str">
        <f t="shared" ca="1" si="9"/>
        <v>Delområde 1/Vara/Tjanst 1/Krav9</v>
      </c>
      <c r="I122" s="204" t="str">
        <f t="shared" ca="1" si="9"/>
        <v/>
      </c>
      <c r="J122" s="204" t="str">
        <f t="shared" ca="1" si="9"/>
        <v>Delområde 1/Vara/Tjanst 1/Krav9</v>
      </c>
      <c r="K122" s="204" t="str">
        <f t="shared" ca="1" si="9"/>
        <v/>
      </c>
      <c r="L122" s="204" t="str">
        <f t="shared" ca="1" si="9"/>
        <v>Delområde 1/Vara/Tjanst 1/Krav9</v>
      </c>
      <c r="M122" s="204" t="str">
        <f t="shared" ca="1" si="9"/>
        <v/>
      </c>
      <c r="N122" s="204" t="str">
        <f t="shared" ca="1" si="9"/>
        <v>Delområde 1/Vara/Tjanst 1/Krav9</v>
      </c>
      <c r="O122" s="204" t="str">
        <f t="shared" ca="1" si="9"/>
        <v>Delområde 1/Vara/Tjanst 1/Krav9</v>
      </c>
      <c r="P122" s="204" t="str">
        <f t="shared" ca="1" si="9"/>
        <v>Delområde 1/Vara/Tjanst 1/Krav9</v>
      </c>
      <c r="Q122" s="204" t="str">
        <f t="shared" ca="1" si="9"/>
        <v>Delområde 1/Vara/Tjanst 1/Krav9</v>
      </c>
      <c r="R122" s="204" t="str">
        <f t="shared" ca="1" si="9"/>
        <v>Delområde 1/Vara/Tjanst 1/Krav9</v>
      </c>
      <c r="S122" s="204" t="str">
        <f t="shared" ca="1" si="9"/>
        <v>Delområde 1/Vara/Tjanst 1/Krav9</v>
      </c>
      <c r="T122" s="204" t="str">
        <f t="shared" ca="1" si="9"/>
        <v/>
      </c>
      <c r="U122" s="204" t="str">
        <f t="shared" ca="1" si="9"/>
        <v/>
      </c>
      <c r="V122" s="204" t="str">
        <f t="shared" ca="1" si="9"/>
        <v/>
      </c>
      <c r="W122" s="204" t="str">
        <f t="shared" ca="1" si="9"/>
        <v/>
      </c>
      <c r="X122" s="204" t="str">
        <f t="shared" ca="1" si="9"/>
        <v>Delområde 1/Vara/Tjanst 1/Krav9</v>
      </c>
    </row>
    <row r="123" spans="3:25" x14ac:dyDescent="0.2">
      <c r="E123" s="217"/>
    </row>
  </sheetData>
  <sheetProtection formatColumns="0" formatRows="0"/>
  <phoneticPr fontId="13" type="noConversion"/>
  <conditionalFormatting sqref="D64:D66">
    <cfRule type="expression" dxfId="0" priority="1">
      <formula>ISNUMBER(SEARCH("bör",$B$94))=TRUE</formula>
    </cfRule>
  </conditionalFormatting>
  <pageMargins left="0.7" right="0.7" top="0.75" bottom="0.75" header="0.3" footer="0.3"/>
  <pageSetup paperSize="9" scale="29"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F10"/>
  <sheetViews>
    <sheetView workbookViewId="0"/>
  </sheetViews>
  <sheetFormatPr defaultColWidth="9.140625" defaultRowHeight="12.75" x14ac:dyDescent="0.2"/>
  <cols>
    <col min="1" max="1" width="9.140625" style="143"/>
    <col min="2" max="2" width="15" style="143" bestFit="1" customWidth="1"/>
    <col min="3" max="3" width="12.28515625" style="143" bestFit="1" customWidth="1"/>
    <col min="4" max="4" width="9.140625" style="143"/>
    <col min="5" max="5" width="16.85546875" style="143" customWidth="1"/>
    <col min="6" max="16384" width="9.140625" style="143"/>
  </cols>
  <sheetData>
    <row r="1" spans="1:6" x14ac:dyDescent="0.2">
      <c r="A1" s="143" t="s">
        <v>143</v>
      </c>
      <c r="B1" s="143" t="b">
        <v>0</v>
      </c>
    </row>
    <row r="2" spans="1:6" x14ac:dyDescent="0.2">
      <c r="A2" s="210" t="s">
        <v>9</v>
      </c>
      <c r="B2" s="2" t="s">
        <v>183</v>
      </c>
      <c r="C2" s="2"/>
      <c r="D2" s="143">
        <v>1</v>
      </c>
      <c r="E2" s="211" t="str">
        <f>INDEX(E3:E5,D2)</f>
        <v>Adminläge! Klicka här för att låsa vita celler.</v>
      </c>
    </row>
    <row r="3" spans="1:6" x14ac:dyDescent="0.2">
      <c r="A3" s="210" t="s">
        <v>10</v>
      </c>
      <c r="B3" s="208" t="s">
        <v>183</v>
      </c>
      <c r="C3" s="2"/>
      <c r="E3" s="2" t="s">
        <v>181</v>
      </c>
    </row>
    <row r="4" spans="1:6" x14ac:dyDescent="0.2">
      <c r="A4" s="210" t="s">
        <v>11</v>
      </c>
      <c r="B4" s="209" t="s">
        <v>183</v>
      </c>
      <c r="C4" s="2" t="s">
        <v>16</v>
      </c>
      <c r="E4" s="211" t="s">
        <v>179</v>
      </c>
    </row>
    <row r="5" spans="1:6" x14ac:dyDescent="0.2">
      <c r="A5" s="210" t="s">
        <v>12</v>
      </c>
      <c r="B5" s="187" t="s">
        <v>13</v>
      </c>
      <c r="C5" s="2" t="s">
        <v>146</v>
      </c>
      <c r="E5" s="211" t="s">
        <v>180</v>
      </c>
    </row>
    <row r="6" spans="1:6" x14ac:dyDescent="0.2">
      <c r="A6" s="210"/>
      <c r="B6" s="144"/>
      <c r="C6" s="2" t="s">
        <v>14</v>
      </c>
      <c r="F6" s="212"/>
    </row>
    <row r="7" spans="1:6" x14ac:dyDescent="0.2">
      <c r="A7" s="210"/>
      <c r="B7" s="145"/>
      <c r="C7" s="2" t="s">
        <v>15</v>
      </c>
      <c r="E7" s="143" t="s">
        <v>331</v>
      </c>
    </row>
    <row r="8" spans="1:6" x14ac:dyDescent="0.2">
      <c r="A8" s="210"/>
      <c r="B8" s="146"/>
      <c r="C8" s="2" t="s">
        <v>17</v>
      </c>
      <c r="E8" s="143">
        <f>VALUE(IF(ISNUMBER(SEARCH("2",DpDwnTDV))=TRUE,"2","1"))</f>
        <v>2</v>
      </c>
    </row>
    <row r="9" spans="1:6" x14ac:dyDescent="0.2">
      <c r="A9" s="210"/>
      <c r="B9" s="3"/>
      <c r="C9" s="2" t="s">
        <v>18</v>
      </c>
      <c r="E9" s="143" t="str">
        <f>"Alt"&amp;IF(ISNUMBER(SEARCH("1",DpDwnUtvddrop))=TRUE,"1",IF(ISNUMBER(SEARCH("2",DpDwnUtvddrop))=TRUE,"2",IF(ISNUMBER(SEARCH("3",DpDwnUtvddrop))=TRUE,"3",IF(ISNUMBER(SEARCH("4",DpDwnUtvddrop))=TRUE,"4"))))</f>
        <v>AltFALSKT</v>
      </c>
    </row>
    <row r="10" spans="1:6" x14ac:dyDescent="0.2">
      <c r="A10" s="2"/>
      <c r="B10" s="2"/>
      <c r="C10" s="2"/>
    </row>
  </sheetData>
  <sheetProtection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4a5083c666f8cb254df532c04e293f37">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2c9d81fd3c442c0bb87acbd9d436ca22"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6914216c-8415-4a2a-a4f5-fae05d95c0c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Props1.xml><?xml version="1.0" encoding="utf-8"?>
<ds:datastoreItem xmlns:ds="http://schemas.openxmlformats.org/officeDocument/2006/customXml" ds:itemID="{936646EF-06B5-4FA7-8124-4557B392D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C6858C-A45D-4E1E-BDA0-3511E5F28A81}">
  <ds:schemaRefs>
    <ds:schemaRef ds:uri="http://schemas.microsoft.com/sharepoint/v3/contenttype/forms"/>
  </ds:schemaRefs>
</ds:datastoreItem>
</file>

<file path=customXml/itemProps3.xml><?xml version="1.0" encoding="utf-8"?>
<ds:datastoreItem xmlns:ds="http://schemas.openxmlformats.org/officeDocument/2006/customXml" ds:itemID="{07872537-0D92-42CE-825D-056971CB134E}">
  <ds:schemaRefs>
    <ds:schemaRef ds:uri="http://schemas.microsoft.com/office/infopath/2007/PartnerControls"/>
    <ds:schemaRef ds:uri="http://purl.org/dc/elements/1.1/"/>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10c3a147-0d64-46aa-a281-dc97358e8373"/>
    <ds:schemaRef ds:uri="d7532cd0-e888-47d6-8f58-db0210f2500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82</vt:i4>
      </vt:variant>
    </vt:vector>
  </HeadingPairs>
  <TitlesOfParts>
    <vt:vector size="90" baseType="lpstr">
      <vt:lpstr>1 Specifikation</vt:lpstr>
      <vt:lpstr>2 Priskorg</vt:lpstr>
      <vt:lpstr>2.1 Styckpriskorg</vt:lpstr>
      <vt:lpstr>2.2 Priskorg övriga tjänster</vt:lpstr>
      <vt:lpstr>3 Avtalstecknande</vt:lpstr>
      <vt:lpstr>4 Leverantör och Ort</vt:lpstr>
      <vt:lpstr>Admin</vt:lpstr>
      <vt:lpstr>SysAdmin</vt:lpstr>
      <vt:lpstr>ButtonStatus</vt:lpstr>
      <vt:lpstr>ButtonText</vt:lpstr>
      <vt:lpstr>DpDwnTDV</vt:lpstr>
      <vt:lpstr>DpDwnUtvddrop</vt:lpstr>
      <vt:lpstr>LarmStatus</vt:lpstr>
      <vt:lpstr>ListLevNamn</vt:lpstr>
      <vt:lpstr>ListvalRegion</vt:lpstr>
      <vt:lpstr>LockStatus</vt:lpstr>
      <vt:lpstr>MiljöNrTjänst</vt:lpstr>
      <vt:lpstr>NrTjänst</vt:lpstr>
      <vt:lpstr>pkey</vt:lpstr>
      <vt:lpstr>'1 Specifikation'!Print_Area</vt:lpstr>
      <vt:lpstr>'2 Priskorg'!Print_Area</vt:lpstr>
      <vt:lpstr>'1 Specifikation'!Print_Titles</vt:lpstr>
      <vt:lpstr>'3 Avtalstecknande'!Print_Titles</vt:lpstr>
      <vt:lpstr>'4 Leverantör och Ort'!Print_Titles</vt:lpstr>
      <vt:lpstr>ResOpt</vt:lpstr>
      <vt:lpstr>TblArbanpassn</vt:lpstr>
      <vt:lpstr>TblArbFörBed5411</vt:lpstr>
      <vt:lpstr>TblArbMiljSAM5311</vt:lpstr>
      <vt:lpstr>TblBeräkning</vt:lpstr>
      <vt:lpstr>TblBesökAllm5334</vt:lpstr>
      <vt:lpstr>TblBesökÖvr5335</vt:lpstr>
      <vt:lpstr>TblDelområde</vt:lpstr>
      <vt:lpstr>TblEnhet</vt:lpstr>
      <vt:lpstr>TblEnheter</vt:lpstr>
      <vt:lpstr>TblEnheter2</vt:lpstr>
      <vt:lpstr>TblErgGenomg5323</vt:lpstr>
      <vt:lpstr>TblErgonomikomp</vt:lpstr>
      <vt:lpstr>TblGrundTilldeln</vt:lpstr>
      <vt:lpstr>TblHälsoTest5211</vt:lpstr>
      <vt:lpstr>TblHälsoTest5214</vt:lpstr>
      <vt:lpstr>TblHälsoUndLiten5331</vt:lpstr>
      <vt:lpstr>TblJaNej</vt:lpstr>
      <vt:lpstr>TblKompetensAlla</vt:lpstr>
      <vt:lpstr>TblKrv2</vt:lpstr>
      <vt:lpstr>TblKrvRes1</vt:lpstr>
      <vt:lpstr>TblKrvRes10</vt:lpstr>
      <vt:lpstr>TblKrvRes11</vt:lpstr>
      <vt:lpstr>TblKrvRes12</vt:lpstr>
      <vt:lpstr>TblKrvRes13</vt:lpstr>
      <vt:lpstr>TblKrvRes14</vt:lpstr>
      <vt:lpstr>TblKrvRes15</vt:lpstr>
      <vt:lpstr>TblKrvRes16</vt:lpstr>
      <vt:lpstr>TblKrvRes17</vt:lpstr>
      <vt:lpstr>TblKrvRes18</vt:lpstr>
      <vt:lpstr>TblKrvRes19</vt:lpstr>
      <vt:lpstr>TblKrvRes2</vt:lpstr>
      <vt:lpstr>TblKrvRes20</vt:lpstr>
      <vt:lpstr>TblKrvRes3</vt:lpstr>
      <vt:lpstr>TblKrvRes4</vt:lpstr>
      <vt:lpstr>TblKrvRes5</vt:lpstr>
      <vt:lpstr>TblKrvRes6</vt:lpstr>
      <vt:lpstr>TblKrvRes7</vt:lpstr>
      <vt:lpstr>TblKrvRes8</vt:lpstr>
      <vt:lpstr>TblKrvRes9</vt:lpstr>
      <vt:lpstr>'4 Leverantör och Ort'!TblLeverantörer</vt:lpstr>
      <vt:lpstr>TblLeverantörer</vt:lpstr>
      <vt:lpstr>TblMålgrupp1</vt:lpstr>
      <vt:lpstr>TblMålgrupp2</vt:lpstr>
      <vt:lpstr>TblMålgrupp3</vt:lpstr>
      <vt:lpstr>TblMålgrupp4</vt:lpstr>
      <vt:lpstr>TblPlats</vt:lpstr>
      <vt:lpstr>TblSamordning</vt:lpstr>
      <vt:lpstr>TblSamtalsstödFörebyggande5351</vt:lpstr>
      <vt:lpstr>TblStödGrupper5352</vt:lpstr>
      <vt:lpstr>TblStödGrupperKriser5353</vt:lpstr>
      <vt:lpstr>TblTelefonråd551</vt:lpstr>
      <vt:lpstr>TblTjänst</vt:lpstr>
      <vt:lpstr>TblUtbSemArbMilj5361</vt:lpstr>
      <vt:lpstr>TblUtredStödMissbruk5412</vt:lpstr>
      <vt:lpstr>TblUtVrd</vt:lpstr>
      <vt:lpstr>TblVaccination5341</vt:lpstr>
      <vt:lpstr>TidsåtgNrTjänst</vt:lpstr>
      <vt:lpstr>TillDelVal</vt:lpstr>
      <vt:lpstr>UKey</vt:lpstr>
      <vt:lpstr>USRDelområde</vt:lpstr>
      <vt:lpstr>UtvarderingsVal</vt:lpstr>
      <vt:lpstr>ValBilaga</vt:lpstr>
      <vt:lpstr>ValVarTja</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Fredrik Lindfors</cp:lastModifiedBy>
  <cp:lastPrinted>2015-03-03T09:21:41Z</cp:lastPrinted>
  <dcterms:created xsi:type="dcterms:W3CDTF">2008-11-24T11:40:31Z</dcterms:created>
  <dcterms:modified xsi:type="dcterms:W3CDTF">2024-02-27T13:05:12Z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MediaServiceImageTags">
    <vt:lpwstr/>
  </property>
</Properties>
</file>