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5"/>
  <workbookPr showInkAnnotation="0" codeName="ThisWorkbook"/>
  <mc:AlternateContent xmlns:mc="http://schemas.openxmlformats.org/markup-compatibility/2006">
    <mc:Choice Requires="x15">
      <x15ac:absPath xmlns:x15ac="http://schemas.microsoft.com/office/spreadsheetml/2010/11/ac" url="https://rehngruppen.sharepoint.com/sites/KunderK/Delade dokument/Kammarkollegiet/Avropsmallar/Hälsovårdsblankett/Arbetsmapp/"/>
    </mc:Choice>
  </mc:AlternateContent>
  <xr:revisionPtr revIDLastSave="21" documentId="8_{97682577-FFEB-4074-AA4D-FEB3B35F9A16}" xr6:coauthVersionLast="47" xr6:coauthVersionMax="47" xr10:uidLastSave="{8B7FA7FC-E865-424F-BEE3-5C90FAADE32A}"/>
  <workbookProtection workbookAlgorithmName="SHA-512" workbookHashValue="IfK4V1UeGgomYcc09IzEvAR02bh0hMiiPtkkvUlFIZ2mZ0+9pBAmbd1lWSA+lDc0863duZH6wpSLkxe7ZPD4Nw==" workbookSaltValue="n/0ChY4AvdSkycciGP73Mw==" workbookSpinCount="100000" lockStructure="1"/>
  <bookViews>
    <workbookView xWindow="-28920" yWindow="5115" windowWidth="29040" windowHeight="15840" xr2:uid="{1DA89B49-7832-4A10-84D4-915E50B13A84}"/>
  </bookViews>
  <sheets>
    <sheet name="1 Specifikation" sheetId="98" r:id="rId1"/>
    <sheet name="2 Priskorg" sheetId="103" r:id="rId2"/>
    <sheet name="2.1 Styckpriskorg" sheetId="105" r:id="rId3"/>
    <sheet name="2.2 Priskorg övriga tjänster" sheetId="104" r:id="rId4"/>
    <sheet name="3 Avtalstecknande" sheetId="100" r:id="rId5"/>
    <sheet name="4 Leverantör och Ort" sheetId="102" r:id="rId6"/>
    <sheet name="Admin" sheetId="86" state="hidden" r:id="rId7"/>
    <sheet name="SysAdmin" sheetId="101" state="hidden" r:id="rId8"/>
  </sheets>
  <externalReferences>
    <externalReference r:id="rId9"/>
  </externalReferences>
  <definedNames>
    <definedName name="ButtonStatus">SysAdmin!$D$2</definedName>
    <definedName name="ButtonText">SysAdmin!$E$2</definedName>
    <definedName name="Delområde_Vara_Tjanst">OFFSET(Admin!$C$101,0,0,COUNTA(Admin!$C$101:$C$122),1)</definedName>
    <definedName name="DpDwnTDV">'1 Specifikation'!$B$106</definedName>
    <definedName name="DpDwnUtvddrop">'1 Specifikation'!$B$111</definedName>
    <definedName name="LarmStatus">'1 Specifikation'!$AH$3</definedName>
    <definedName name="ListLevNamn">Admin!$C$81:$C$97</definedName>
    <definedName name="ListvalNrProduktTjänst">[1]Admin!$G$26:$G$47</definedName>
    <definedName name="ListvalRegion">Admin!$J$56:$J$77</definedName>
    <definedName name="LockStatus">SysAdmin!$B$1</definedName>
    <definedName name="MiljöNrTjänst">Admin!$I$71:$I$77</definedName>
    <definedName name="NrTjänst">Admin!$G$71:$G$77</definedName>
    <definedName name="pkey">SysAdmin!$B$3</definedName>
    <definedName name="_xlnm.Print_Area" localSheetId="0">'1 Specifikation'!$B$2:$AC$245</definedName>
    <definedName name="_xlnm.Print_Area" localSheetId="1">'2 Priskorg'!$B$51:$Q$514</definedName>
    <definedName name="_xlnm.Print_Titles" localSheetId="0">'1 Specifikation'!$1:$1</definedName>
    <definedName name="_xlnm.Print_Titles" localSheetId="4">'3 Avtalstecknande'!$5:$5</definedName>
    <definedName name="_xlnm.Print_Titles" localSheetId="5">'4 Leverantör och Ort'!$1:$4</definedName>
    <definedName name="ResOpt">Admin!$J$28:$J$53</definedName>
    <definedName name="ResVarTja">OFFSET(Admin!$J$3,0,0,COUNTA(Admin!$J$3:$J$24),1)</definedName>
    <definedName name="TblArbanpassn">Admin!$AD$28:$AD$32</definedName>
    <definedName name="TblArbFörBed5411">Admin!$AA$28:$AA$33</definedName>
    <definedName name="TblArbMiljSAM5311">Admin!$Q$28:$Q$39</definedName>
    <definedName name="TblBeräkning">Admin!$C$55:$M$67</definedName>
    <definedName name="TblBesökAllm5334">Admin!$T$28:$T$35</definedName>
    <definedName name="TblBesökÖvr5335">Admin!$U$28:$U$32</definedName>
    <definedName name="TblDelområde">Admin!$C$4:$C$10</definedName>
    <definedName name="TblEnhet">Admin!$H$57:$H$59</definedName>
    <definedName name="TblEnheter">Admin!$L$49:$L$51</definedName>
    <definedName name="TblEnheter2">Admin!$L$54:$L$55</definedName>
    <definedName name="TblErgGenomg5323">Admin!$R$28:$R$30</definedName>
    <definedName name="TblErgonomikomp">Admin!$O$33:$O$34</definedName>
    <definedName name="TblGrundTilldeln">Admin!$D$57:$D$59</definedName>
    <definedName name="TblHälsoTest5211">Admin!$O$28:$O$30</definedName>
    <definedName name="TblHälsoTest5214">Admin!$P$28:$P$30</definedName>
    <definedName name="TblHälsoUndLiten5331">Admin!$S$28:$S$30</definedName>
    <definedName name="TblJaNej">Admin!$L$8:$L$10</definedName>
    <definedName name="TblKompetensAlla">Admin!$N$28:$N$40</definedName>
    <definedName name="TblKrv2">Admin!$E$101:$E$107</definedName>
    <definedName name="TblKrvRes1">Admin!$E$114:$E$122</definedName>
    <definedName name="TblKrvRes10">Admin!$N$114:$N$122</definedName>
    <definedName name="TblKrvRes11">Admin!$O$114:$O$122</definedName>
    <definedName name="TblKrvRes12">Admin!$P$114:$P$122</definedName>
    <definedName name="TblKrvRes13">Admin!$Q$114:$Q$122</definedName>
    <definedName name="TblKrvRes14">Admin!$R$114:$R$122</definedName>
    <definedName name="TblKrvRes15">Admin!$S$114:$S$122</definedName>
    <definedName name="TblKrvRes16">Admin!$T$114:$T$122</definedName>
    <definedName name="TblKrvRes17">Admin!$U$114:$U$122</definedName>
    <definedName name="TblKrvRes18">Admin!$V$114:$V$122</definedName>
    <definedName name="TblKrvRes19">Admin!$W$114:$W$122</definedName>
    <definedName name="TblKrvRes2">Admin!$F$114:$F$122</definedName>
    <definedName name="TblKrvRes20">Admin!$X$114:$X$122</definedName>
    <definedName name="TblKrvRes3">Admin!$G$114:$G$122</definedName>
    <definedName name="TblKrvRes4">Admin!$H$114:$H$122</definedName>
    <definedName name="TblKrvRes5">Admin!$I$114:$I$122</definedName>
    <definedName name="TblKrvRes6">Admin!$J$114:$J$122</definedName>
    <definedName name="TblKrvRes7">Admin!$K$114:$K$122</definedName>
    <definedName name="TblKrvRes8">Admin!$L$114:$L$122</definedName>
    <definedName name="TblKrvRes9">Admin!$M$114:$M$122</definedName>
    <definedName name="TblLeverantörer" localSheetId="5">'4 Leverantör och Ort'!$C$1:$O$1</definedName>
    <definedName name="TblLeverantörer">Admin!$C$80:$Q$97</definedName>
    <definedName name="TblMålgrupp1">Admin!$L$28:$L$30</definedName>
    <definedName name="TblMålgrupp2">Admin!$L$33:$L$34</definedName>
    <definedName name="TblMålgrupp3">Admin!$L$37:$L$38</definedName>
    <definedName name="TblMålgrupp4">Admin!$L$41:$L$42</definedName>
    <definedName name="TblPlats">Admin!$L$45:$L$46</definedName>
    <definedName name="TblProdukter">[1]Admin!$R$26:$R$34</definedName>
    <definedName name="TblRegion">[1]Admin!$L$26:$L$32</definedName>
    <definedName name="TblSamordning">Admin!$L$21:$L$24</definedName>
    <definedName name="TblSamtalsstödFörebyggande5351">Admin!$W$28:$W$31</definedName>
    <definedName name="TblStödGrupper5352">Admin!$X$28:$X$30</definedName>
    <definedName name="TblStödGrupperKriser5353">Admin!$Y$28:$Y$32</definedName>
    <definedName name="TblTelefonråd551">Admin!$AC$28:$AC$44</definedName>
    <definedName name="TblTjänst">Admin!$J$3:$J$25</definedName>
    <definedName name="TblTjänster">[1]Admin!$T$26:$T$35</definedName>
    <definedName name="TblUtbSemArbMilj5361">Admin!$Z$28:$Z$44</definedName>
    <definedName name="TblUtredStödMissbruk5412">Admin!$AB$28:$AB$32</definedName>
    <definedName name="TblUtVrd">Admin!$D$62:$D$66</definedName>
    <definedName name="TblVaccination5341">Admin!$V$28:$V$31</definedName>
    <definedName name="TidsåtgNrTjänst">Admin!$M$71:$M$75</definedName>
    <definedName name="TillDelVal">SysAdmin!$E$8</definedName>
    <definedName name="UKey">SysAdmin!$B$2</definedName>
    <definedName name="USRDelområde">'1 Specifikation'!$B$50</definedName>
    <definedName name="UtvarderingsVal">SysAdmin!$E$9</definedName>
    <definedName name="ValBilaga">Admin!$F$67:$F$68</definedName>
    <definedName name="ValVarTja">Admin!$D$3</definedName>
    <definedName name="Välj1">[1]Admin!$F$26</definedName>
    <definedName name="Wkey">SysAdmin!$B$4</definedName>
    <definedName name="YColor">SysAdmin!$B$5</definedName>
    <definedName name="Z_169DB9A1_6AF6_49A8_A087_3856079FDED4_.wvu.Cols" localSheetId="5" hidden="1">'4 Leverantör och Ort'!$P:$AC</definedName>
    <definedName name="Z_169DB9A1_6AF6_49A8_A087_3856079FDED4_.wvu.PrintTitles" localSheetId="5" hidden="1">'4 Leverantör och Ort'!$1:$4</definedName>
    <definedName name="Z_169DB9A1_6AF6_49A8_A087_3856079FDED4_.wvu.Rows" localSheetId="5" hidden="1">'4 Leverantör och Ort'!$3:$3</definedName>
    <definedName name="Z_4E4CD3FF_9510_4D55_A19D_6E5D526CC78D_.wvu.Cols" localSheetId="5" hidden="1">'4 Leverantör och Ort'!$P:$AC</definedName>
    <definedName name="Z_4E4CD3FF_9510_4D55_A19D_6E5D526CC78D_.wvu.PrintTitles" localSheetId="5" hidden="1">'4 Leverantör och Ort'!$1:$4</definedName>
    <definedName name="Z_4E4CD3FF_9510_4D55_A19D_6E5D526CC78D_.wvu.Rows" localSheetId="5" hidden="1">'4 Leverantör och Ort'!$3:$3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9" i="98" l="1"/>
  <c r="L149" i="98"/>
  <c r="D13" i="103"/>
  <c r="F13" i="103" s="1"/>
  <c r="D25" i="103"/>
  <c r="D24" i="103"/>
  <c r="D23" i="103"/>
  <c r="D22" i="103"/>
  <c r="D21" i="103"/>
  <c r="D20" i="103"/>
  <c r="D19" i="103"/>
  <c r="D18" i="103"/>
  <c r="D17" i="103"/>
  <c r="D16" i="103"/>
  <c r="D15" i="103"/>
  <c r="D14" i="103"/>
  <c r="P482" i="103"/>
  <c r="AB146" i="98"/>
  <c r="AB144" i="98"/>
  <c r="AB142" i="98"/>
  <c r="AB140" i="98"/>
  <c r="AB138" i="98"/>
  <c r="AB136" i="98"/>
  <c r="X5" i="102"/>
  <c r="P69" i="102"/>
  <c r="Q1" i="102"/>
  <c r="R1" i="102"/>
  <c r="S1" i="102"/>
  <c r="T1" i="102"/>
  <c r="U1" i="102"/>
  <c r="V1" i="102"/>
  <c r="W1" i="102"/>
  <c r="P1" i="102"/>
  <c r="O34" i="103"/>
  <c r="P34" i="103" s="1"/>
  <c r="P64" i="103"/>
  <c r="P63" i="103"/>
  <c r="P65" i="103" l="1"/>
  <c r="I60" i="98" s="1"/>
  <c r="F20" i="103"/>
  <c r="P67" i="105"/>
  <c r="P66" i="105"/>
  <c r="P53" i="105"/>
  <c r="AC153" i="102"/>
  <c r="AB153" i="102"/>
  <c r="AA153" i="102"/>
  <c r="Z153" i="102"/>
  <c r="Y153" i="102"/>
  <c r="X153" i="102"/>
  <c r="W153" i="102"/>
  <c r="V153" i="102"/>
  <c r="U153" i="102"/>
  <c r="T153" i="102"/>
  <c r="S153" i="102"/>
  <c r="R153" i="102"/>
  <c r="Q153" i="102"/>
  <c r="P153" i="102"/>
  <c r="AC63" i="102"/>
  <c r="AB63" i="102"/>
  <c r="AA63" i="102"/>
  <c r="Z63" i="102"/>
  <c r="Y63" i="102"/>
  <c r="X63" i="102"/>
  <c r="W63" i="102"/>
  <c r="V63" i="102"/>
  <c r="U63" i="102"/>
  <c r="T63" i="102"/>
  <c r="S63" i="102"/>
  <c r="R63" i="102"/>
  <c r="Q63" i="102"/>
  <c r="P63" i="102"/>
  <c r="B72" i="98"/>
  <c r="B71" i="98"/>
  <c r="P289" i="103"/>
  <c r="P290" i="103"/>
  <c r="P291" i="103"/>
  <c r="P292" i="103"/>
  <c r="P312" i="103"/>
  <c r="P313" i="103"/>
  <c r="P314" i="103"/>
  <c r="P315" i="103"/>
  <c r="B80" i="98"/>
  <c r="B60" i="98"/>
  <c r="B70" i="98"/>
  <c r="P269" i="103"/>
  <c r="P268" i="103"/>
  <c r="O421" i="103"/>
  <c r="P421" i="103" s="1"/>
  <c r="O422" i="103"/>
  <c r="P422" i="103" s="1"/>
  <c r="O423" i="103"/>
  <c r="P423" i="103" s="1"/>
  <c r="O424" i="103"/>
  <c r="P424" i="103" s="1"/>
  <c r="O125" i="103"/>
  <c r="P125" i="103" s="1"/>
  <c r="O124" i="103"/>
  <c r="P124" i="103" s="1"/>
  <c r="O123" i="103"/>
  <c r="P123" i="103" s="1"/>
  <c r="O122" i="103"/>
  <c r="P122" i="103" s="1"/>
  <c r="O121" i="103"/>
  <c r="P121" i="103" s="1"/>
  <c r="O120" i="103"/>
  <c r="P120" i="103" s="1"/>
  <c r="I72" i="98" l="1"/>
  <c r="I71" i="98"/>
  <c r="I80" i="98"/>
  <c r="P54" i="105"/>
  <c r="AD153" i="102"/>
  <c r="AD63" i="102"/>
  <c r="P293" i="103"/>
  <c r="P316" i="103"/>
  <c r="P483" i="103"/>
  <c r="P270" i="103"/>
  <c r="I70" i="98"/>
  <c r="P68" i="105"/>
  <c r="P126" i="103"/>
  <c r="B98" i="98" l="1"/>
  <c r="B97" i="98"/>
  <c r="B92" i="98"/>
  <c r="B91" i="98"/>
  <c r="B90" i="98"/>
  <c r="B89" i="98"/>
  <c r="B88" i="98"/>
  <c r="I63" i="98"/>
  <c r="B82" i="98"/>
  <c r="B81" i="98"/>
  <c r="B79" i="98"/>
  <c r="B78" i="98"/>
  <c r="B77" i="98"/>
  <c r="B76" i="98"/>
  <c r="B75" i="98"/>
  <c r="B74" i="98"/>
  <c r="B73" i="98"/>
  <c r="B63" i="98"/>
  <c r="B62" i="98"/>
  <c r="B61" i="98"/>
  <c r="I91" i="98" l="1"/>
  <c r="P21" i="104"/>
  <c r="P20" i="104"/>
  <c r="P19" i="104"/>
  <c r="P18" i="104"/>
  <c r="O41" i="103"/>
  <c r="P41" i="103" s="1"/>
  <c r="O40" i="103"/>
  <c r="P40" i="103" s="1"/>
  <c r="O39" i="103"/>
  <c r="P39" i="103" s="1"/>
  <c r="O38" i="103"/>
  <c r="P38" i="103" s="1"/>
  <c r="O37" i="103"/>
  <c r="P37" i="103" s="1"/>
  <c r="O36" i="103"/>
  <c r="P36" i="103" s="1"/>
  <c r="O35" i="103"/>
  <c r="P35" i="103" s="1"/>
  <c r="O503" i="103"/>
  <c r="P503" i="103" s="1"/>
  <c r="O502" i="103"/>
  <c r="P502" i="103" s="1"/>
  <c r="O462" i="103"/>
  <c r="P462" i="103" s="1"/>
  <c r="O461" i="103"/>
  <c r="P461" i="103" s="1"/>
  <c r="O460" i="103"/>
  <c r="P460" i="103" s="1"/>
  <c r="O459" i="103"/>
  <c r="P459" i="103" s="1"/>
  <c r="O458" i="103"/>
  <c r="P458" i="103" s="1"/>
  <c r="O438" i="103"/>
  <c r="P438" i="103" s="1"/>
  <c r="O437" i="103"/>
  <c r="P437" i="103" s="1"/>
  <c r="O425" i="103"/>
  <c r="P425" i="103" s="1"/>
  <c r="O420" i="103"/>
  <c r="P420" i="103" s="1"/>
  <c r="O400" i="103"/>
  <c r="P400" i="103" s="1"/>
  <c r="O399" i="103"/>
  <c r="P399" i="103" s="1"/>
  <c r="O379" i="103"/>
  <c r="P379" i="103" s="1"/>
  <c r="O378" i="103"/>
  <c r="P378" i="103" s="1"/>
  <c r="O358" i="103"/>
  <c r="P358" i="103" s="1"/>
  <c r="O357" i="103"/>
  <c r="P357" i="103" s="1"/>
  <c r="O337" i="103"/>
  <c r="P337" i="103" s="1"/>
  <c r="O336" i="103"/>
  <c r="P336" i="103" s="1"/>
  <c r="O248" i="103"/>
  <c r="P248" i="103" s="1"/>
  <c r="O227" i="103"/>
  <c r="P227" i="103" s="1"/>
  <c r="O207" i="103"/>
  <c r="P207" i="103" s="1"/>
  <c r="O187" i="103"/>
  <c r="P187" i="103" s="1"/>
  <c r="O186" i="103"/>
  <c r="P186" i="103" s="1"/>
  <c r="O185" i="103"/>
  <c r="P185" i="103" s="1"/>
  <c r="O165" i="103"/>
  <c r="P165" i="103" s="1"/>
  <c r="O164" i="103"/>
  <c r="P164" i="103" s="1"/>
  <c r="O163" i="103"/>
  <c r="P163" i="103" s="1"/>
  <c r="O162" i="103"/>
  <c r="P162" i="103" s="1"/>
  <c r="O161" i="103"/>
  <c r="P161" i="103" s="1"/>
  <c r="O160" i="103"/>
  <c r="P160" i="103" s="1"/>
  <c r="O159" i="103"/>
  <c r="P159" i="103" s="1"/>
  <c r="O158" i="103"/>
  <c r="P158" i="103" s="1"/>
  <c r="O138" i="103"/>
  <c r="P138" i="103" s="1"/>
  <c r="O137" i="103"/>
  <c r="P137" i="103" s="1"/>
  <c r="O100" i="103"/>
  <c r="P100" i="103" s="1"/>
  <c r="O99" i="103"/>
  <c r="P99" i="103" s="1"/>
  <c r="O79" i="103"/>
  <c r="P79" i="103" s="1"/>
  <c r="O78" i="103"/>
  <c r="P78" i="103" s="1"/>
  <c r="O77" i="103"/>
  <c r="P77" i="103" s="1"/>
  <c r="F25" i="103"/>
  <c r="F24" i="103"/>
  <c r="F23" i="103"/>
  <c r="F22" i="103"/>
  <c r="F21" i="103"/>
  <c r="F19" i="103"/>
  <c r="F18" i="103"/>
  <c r="F17" i="103"/>
  <c r="F16" i="103"/>
  <c r="F15" i="103"/>
  <c r="F14" i="103"/>
  <c r="G38" i="105"/>
  <c r="G37" i="105"/>
  <c r="G36" i="105"/>
  <c r="G35" i="105"/>
  <c r="G34" i="105"/>
  <c r="N24" i="105"/>
  <c r="N23" i="105"/>
  <c r="N22" i="105"/>
  <c r="N21" i="105"/>
  <c r="N20" i="105"/>
  <c r="P101" i="103" l="1"/>
  <c r="F27" i="103"/>
  <c r="P42" i="103"/>
  <c r="I81" i="98"/>
  <c r="P22" i="104"/>
  <c r="P359" i="103"/>
  <c r="P439" i="103"/>
  <c r="P401" i="103"/>
  <c r="P463" i="103"/>
  <c r="P380" i="103"/>
  <c r="P139" i="103"/>
  <c r="P426" i="103"/>
  <c r="I68" i="98"/>
  <c r="P228" i="103"/>
  <c r="I69" i="98"/>
  <c r="P249" i="103"/>
  <c r="P338" i="103"/>
  <c r="I89" i="98"/>
  <c r="P166" i="103"/>
  <c r="P188" i="103"/>
  <c r="I67" i="98"/>
  <c r="P208" i="103"/>
  <c r="I66" i="98"/>
  <c r="I74" i="98"/>
  <c r="I78" i="98"/>
  <c r="I76" i="98"/>
  <c r="I61" i="98"/>
  <c r="P80" i="103"/>
  <c r="I73" i="98"/>
  <c r="I77" i="98"/>
  <c r="I92" i="98"/>
  <c r="I65" i="98"/>
  <c r="I62" i="98"/>
  <c r="I75" i="98"/>
  <c r="I79" i="98"/>
  <c r="I82" i="98"/>
  <c r="I90" i="98"/>
  <c r="I64" i="98"/>
  <c r="G15" i="105"/>
  <c r="G14" i="105"/>
  <c r="G13" i="105"/>
  <c r="G12" i="105"/>
  <c r="G11" i="105"/>
  <c r="G41" i="105" l="1"/>
  <c r="I84" i="98"/>
  <c r="I88" i="98"/>
  <c r="I94" i="98" s="1"/>
  <c r="AC217" i="102"/>
  <c r="AB217" i="102"/>
  <c r="AA217" i="102"/>
  <c r="Z217" i="102"/>
  <c r="Y217" i="102"/>
  <c r="X217" i="102"/>
  <c r="W217" i="102"/>
  <c r="V217" i="102"/>
  <c r="U217" i="102"/>
  <c r="T217" i="102"/>
  <c r="S217" i="102"/>
  <c r="R217" i="102"/>
  <c r="Q217" i="102"/>
  <c r="P217" i="102"/>
  <c r="AC216" i="102"/>
  <c r="AB216" i="102"/>
  <c r="AA216" i="102"/>
  <c r="Z216" i="102"/>
  <c r="Y216" i="102"/>
  <c r="X216" i="102"/>
  <c r="W216" i="102"/>
  <c r="V216" i="102"/>
  <c r="U216" i="102"/>
  <c r="T216" i="102"/>
  <c r="S216" i="102"/>
  <c r="R216" i="102"/>
  <c r="Q216" i="102"/>
  <c r="P216" i="102"/>
  <c r="AC215" i="102"/>
  <c r="AB215" i="102"/>
  <c r="AA215" i="102"/>
  <c r="Z215" i="102"/>
  <c r="Y215" i="102"/>
  <c r="X215" i="102"/>
  <c r="W215" i="102"/>
  <c r="V215" i="102"/>
  <c r="U215" i="102"/>
  <c r="T215" i="102"/>
  <c r="S215" i="102"/>
  <c r="R215" i="102"/>
  <c r="Q215" i="102"/>
  <c r="P215" i="102"/>
  <c r="AC214" i="102"/>
  <c r="AB214" i="102"/>
  <c r="AA214" i="102"/>
  <c r="Z214" i="102"/>
  <c r="Y214" i="102"/>
  <c r="X214" i="102"/>
  <c r="W214" i="102"/>
  <c r="V214" i="102"/>
  <c r="U214" i="102"/>
  <c r="T214" i="102"/>
  <c r="S214" i="102"/>
  <c r="R214" i="102"/>
  <c r="Q214" i="102"/>
  <c r="P214" i="102"/>
  <c r="AC213" i="102"/>
  <c r="AB213" i="102"/>
  <c r="AA213" i="102"/>
  <c r="Z213" i="102"/>
  <c r="Y213" i="102"/>
  <c r="X213" i="102"/>
  <c r="W213" i="102"/>
  <c r="V213" i="102"/>
  <c r="U213" i="102"/>
  <c r="T213" i="102"/>
  <c r="S213" i="102"/>
  <c r="R213" i="102"/>
  <c r="Q213" i="102"/>
  <c r="P213" i="102"/>
  <c r="AC212" i="102"/>
  <c r="AB212" i="102"/>
  <c r="AA212" i="102"/>
  <c r="Z212" i="102"/>
  <c r="Y212" i="102"/>
  <c r="X212" i="102"/>
  <c r="W212" i="102"/>
  <c r="V212" i="102"/>
  <c r="U212" i="102"/>
  <c r="T212" i="102"/>
  <c r="S212" i="102"/>
  <c r="R212" i="102"/>
  <c r="Q212" i="102"/>
  <c r="P212" i="102"/>
  <c r="AC211" i="102"/>
  <c r="AB211" i="102"/>
  <c r="AA211" i="102"/>
  <c r="Z211" i="102"/>
  <c r="Y211" i="102"/>
  <c r="X211" i="102"/>
  <c r="W211" i="102"/>
  <c r="V211" i="102"/>
  <c r="U211" i="102"/>
  <c r="T211" i="102"/>
  <c r="S211" i="102"/>
  <c r="R211" i="102"/>
  <c r="Q211" i="102"/>
  <c r="P211" i="102"/>
  <c r="AC210" i="102"/>
  <c r="AB210" i="102"/>
  <c r="AA210" i="102"/>
  <c r="Z210" i="102"/>
  <c r="Y210" i="102"/>
  <c r="X210" i="102"/>
  <c r="W210" i="102"/>
  <c r="V210" i="102"/>
  <c r="U210" i="102"/>
  <c r="T210" i="102"/>
  <c r="S210" i="102"/>
  <c r="R210" i="102"/>
  <c r="Q210" i="102"/>
  <c r="P210" i="102"/>
  <c r="AC209" i="102"/>
  <c r="AB209" i="102"/>
  <c r="AA209" i="102"/>
  <c r="Z209" i="102"/>
  <c r="Y209" i="102"/>
  <c r="X209" i="102"/>
  <c r="W209" i="102"/>
  <c r="V209" i="102"/>
  <c r="U209" i="102"/>
  <c r="T209" i="102"/>
  <c r="S209" i="102"/>
  <c r="R209" i="102"/>
  <c r="Q209" i="102"/>
  <c r="P209" i="102"/>
  <c r="AC208" i="102"/>
  <c r="AB208" i="102"/>
  <c r="AA208" i="102"/>
  <c r="Z208" i="102"/>
  <c r="Y208" i="102"/>
  <c r="X208" i="102"/>
  <c r="W208" i="102"/>
  <c r="V208" i="102"/>
  <c r="U208" i="102"/>
  <c r="T208" i="102"/>
  <c r="S208" i="102"/>
  <c r="R208" i="102"/>
  <c r="Q208" i="102"/>
  <c r="P208" i="102"/>
  <c r="AC207" i="102"/>
  <c r="AB207" i="102"/>
  <c r="AA207" i="102"/>
  <c r="Z207" i="102"/>
  <c r="Y207" i="102"/>
  <c r="X207" i="102"/>
  <c r="W207" i="102"/>
  <c r="V207" i="102"/>
  <c r="U207" i="102"/>
  <c r="T207" i="102"/>
  <c r="S207" i="102"/>
  <c r="R207" i="102"/>
  <c r="Q207" i="102"/>
  <c r="P207" i="102"/>
  <c r="AC206" i="102"/>
  <c r="AB206" i="102"/>
  <c r="AA206" i="102"/>
  <c r="Z206" i="102"/>
  <c r="Y206" i="102"/>
  <c r="X206" i="102"/>
  <c r="W206" i="102"/>
  <c r="V206" i="102"/>
  <c r="U206" i="102"/>
  <c r="T206" i="102"/>
  <c r="S206" i="102"/>
  <c r="R206" i="102"/>
  <c r="Q206" i="102"/>
  <c r="P206" i="102"/>
  <c r="AC205" i="102"/>
  <c r="AB205" i="102"/>
  <c r="AA205" i="102"/>
  <c r="Z205" i="102"/>
  <c r="Y205" i="102"/>
  <c r="X205" i="102"/>
  <c r="W205" i="102"/>
  <c r="V205" i="102"/>
  <c r="U205" i="102"/>
  <c r="T205" i="102"/>
  <c r="S205" i="102"/>
  <c r="R205" i="102"/>
  <c r="Q205" i="102"/>
  <c r="P205" i="102"/>
  <c r="AC204" i="102"/>
  <c r="AB204" i="102"/>
  <c r="AA204" i="102"/>
  <c r="Z204" i="102"/>
  <c r="Y204" i="102"/>
  <c r="X204" i="102"/>
  <c r="W204" i="102"/>
  <c r="V204" i="102"/>
  <c r="U204" i="102"/>
  <c r="T204" i="102"/>
  <c r="S204" i="102"/>
  <c r="R204" i="102"/>
  <c r="Q204" i="102"/>
  <c r="P204" i="102"/>
  <c r="AC203" i="102"/>
  <c r="AB203" i="102"/>
  <c r="AA203" i="102"/>
  <c r="Z203" i="102"/>
  <c r="Y203" i="102"/>
  <c r="X203" i="102"/>
  <c r="W203" i="102"/>
  <c r="V203" i="102"/>
  <c r="U203" i="102"/>
  <c r="T203" i="102"/>
  <c r="S203" i="102"/>
  <c r="R203" i="102"/>
  <c r="Q203" i="102"/>
  <c r="P203" i="102"/>
  <c r="AC202" i="102"/>
  <c r="AB202" i="102"/>
  <c r="AA202" i="102"/>
  <c r="Z202" i="102"/>
  <c r="Y202" i="102"/>
  <c r="X202" i="102"/>
  <c r="W202" i="102"/>
  <c r="V202" i="102"/>
  <c r="U202" i="102"/>
  <c r="T202" i="102"/>
  <c r="S202" i="102"/>
  <c r="R202" i="102"/>
  <c r="Q202" i="102"/>
  <c r="P202" i="102"/>
  <c r="AC201" i="102"/>
  <c r="AB201" i="102"/>
  <c r="AA201" i="102"/>
  <c r="Z201" i="102"/>
  <c r="Y201" i="102"/>
  <c r="X201" i="102"/>
  <c r="W201" i="102"/>
  <c r="V201" i="102"/>
  <c r="U201" i="102"/>
  <c r="T201" i="102"/>
  <c r="S201" i="102"/>
  <c r="R201" i="102"/>
  <c r="Q201" i="102"/>
  <c r="P201" i="102"/>
  <c r="AC200" i="102"/>
  <c r="AB200" i="102"/>
  <c r="AA200" i="102"/>
  <c r="Z200" i="102"/>
  <c r="Y200" i="102"/>
  <c r="X200" i="102"/>
  <c r="W200" i="102"/>
  <c r="V200" i="102"/>
  <c r="U200" i="102"/>
  <c r="T200" i="102"/>
  <c r="S200" i="102"/>
  <c r="R200" i="102"/>
  <c r="Q200" i="102"/>
  <c r="P200" i="102"/>
  <c r="AC199" i="102"/>
  <c r="AB199" i="102"/>
  <c r="AA199" i="102"/>
  <c r="Z199" i="102"/>
  <c r="Y199" i="102"/>
  <c r="X199" i="102"/>
  <c r="W199" i="102"/>
  <c r="V199" i="102"/>
  <c r="U199" i="102"/>
  <c r="T199" i="102"/>
  <c r="S199" i="102"/>
  <c r="R199" i="102"/>
  <c r="Q199" i="102"/>
  <c r="P199" i="102"/>
  <c r="AC198" i="102"/>
  <c r="AB198" i="102"/>
  <c r="AA198" i="102"/>
  <c r="Z198" i="102"/>
  <c r="Y198" i="102"/>
  <c r="X198" i="102"/>
  <c r="W198" i="102"/>
  <c r="V198" i="102"/>
  <c r="U198" i="102"/>
  <c r="T198" i="102"/>
  <c r="S198" i="102"/>
  <c r="R198" i="102"/>
  <c r="Q198" i="102"/>
  <c r="P198" i="102"/>
  <c r="AC197" i="102"/>
  <c r="AB197" i="102"/>
  <c r="AA197" i="102"/>
  <c r="Z197" i="102"/>
  <c r="Y197" i="102"/>
  <c r="X197" i="102"/>
  <c r="W197" i="102"/>
  <c r="V197" i="102"/>
  <c r="U197" i="102"/>
  <c r="T197" i="102"/>
  <c r="S197" i="102"/>
  <c r="R197" i="102"/>
  <c r="Q197" i="102"/>
  <c r="P197" i="102"/>
  <c r="AC196" i="102"/>
  <c r="AB196" i="102"/>
  <c r="AA196" i="102"/>
  <c r="Z196" i="102"/>
  <c r="Y196" i="102"/>
  <c r="X196" i="102"/>
  <c r="W196" i="102"/>
  <c r="V196" i="102"/>
  <c r="U196" i="102"/>
  <c r="T196" i="102"/>
  <c r="S196" i="102"/>
  <c r="R196" i="102"/>
  <c r="Q196" i="102"/>
  <c r="P196" i="102"/>
  <c r="AC195" i="102"/>
  <c r="AB195" i="102"/>
  <c r="AA195" i="102"/>
  <c r="Z195" i="102"/>
  <c r="Y195" i="102"/>
  <c r="X195" i="102"/>
  <c r="W195" i="102"/>
  <c r="V195" i="102"/>
  <c r="U195" i="102"/>
  <c r="T195" i="102"/>
  <c r="S195" i="102"/>
  <c r="R195" i="102"/>
  <c r="Q195" i="102"/>
  <c r="P195" i="102"/>
  <c r="AC194" i="102"/>
  <c r="AB194" i="102"/>
  <c r="AA194" i="102"/>
  <c r="Z194" i="102"/>
  <c r="Y194" i="102"/>
  <c r="X194" i="102"/>
  <c r="W194" i="102"/>
  <c r="V194" i="102"/>
  <c r="U194" i="102"/>
  <c r="T194" i="102"/>
  <c r="S194" i="102"/>
  <c r="R194" i="102"/>
  <c r="Q194" i="102"/>
  <c r="P194" i="102"/>
  <c r="AC193" i="102"/>
  <c r="AB193" i="102"/>
  <c r="AA193" i="102"/>
  <c r="Z193" i="102"/>
  <c r="Y193" i="102"/>
  <c r="X193" i="102"/>
  <c r="W193" i="102"/>
  <c r="V193" i="102"/>
  <c r="U193" i="102"/>
  <c r="T193" i="102"/>
  <c r="S193" i="102"/>
  <c r="R193" i="102"/>
  <c r="Q193" i="102"/>
  <c r="P193" i="102"/>
  <c r="AC192" i="102"/>
  <c r="AB192" i="102"/>
  <c r="AA192" i="102"/>
  <c r="Z192" i="102"/>
  <c r="Y192" i="102"/>
  <c r="X192" i="102"/>
  <c r="W192" i="102"/>
  <c r="V192" i="102"/>
  <c r="U192" i="102"/>
  <c r="T192" i="102"/>
  <c r="S192" i="102"/>
  <c r="R192" i="102"/>
  <c r="Q192" i="102"/>
  <c r="P192" i="102"/>
  <c r="AC191" i="102"/>
  <c r="AB191" i="102"/>
  <c r="AA191" i="102"/>
  <c r="Z191" i="102"/>
  <c r="Y191" i="102"/>
  <c r="X191" i="102"/>
  <c r="W191" i="102"/>
  <c r="V191" i="102"/>
  <c r="U191" i="102"/>
  <c r="T191" i="102"/>
  <c r="S191" i="102"/>
  <c r="R191" i="102"/>
  <c r="Q191" i="102"/>
  <c r="P191" i="102"/>
  <c r="AC190" i="102"/>
  <c r="AB190" i="102"/>
  <c r="AA190" i="102"/>
  <c r="Z190" i="102"/>
  <c r="Y190" i="102"/>
  <c r="X190" i="102"/>
  <c r="W190" i="102"/>
  <c r="V190" i="102"/>
  <c r="U190" i="102"/>
  <c r="T190" i="102"/>
  <c r="S190" i="102"/>
  <c r="R190" i="102"/>
  <c r="Q190" i="102"/>
  <c r="P190" i="102"/>
  <c r="AC189" i="102"/>
  <c r="AB189" i="102"/>
  <c r="AA189" i="102"/>
  <c r="Z189" i="102"/>
  <c r="Y189" i="102"/>
  <c r="X189" i="102"/>
  <c r="W189" i="102"/>
  <c r="V189" i="102"/>
  <c r="U189" i="102"/>
  <c r="T189" i="102"/>
  <c r="S189" i="102"/>
  <c r="R189" i="102"/>
  <c r="Q189" i="102"/>
  <c r="P189" i="102"/>
  <c r="AC188" i="102"/>
  <c r="AB188" i="102"/>
  <c r="AA188" i="102"/>
  <c r="Z188" i="102"/>
  <c r="Y188" i="102"/>
  <c r="X188" i="102"/>
  <c r="W188" i="102"/>
  <c r="V188" i="102"/>
  <c r="U188" i="102"/>
  <c r="T188" i="102"/>
  <c r="S188" i="102"/>
  <c r="R188" i="102"/>
  <c r="Q188" i="102"/>
  <c r="P188" i="102"/>
  <c r="AC187" i="102"/>
  <c r="AB187" i="102"/>
  <c r="AA187" i="102"/>
  <c r="Z187" i="102"/>
  <c r="Y187" i="102"/>
  <c r="X187" i="102"/>
  <c r="W187" i="102"/>
  <c r="V187" i="102"/>
  <c r="U187" i="102"/>
  <c r="T187" i="102"/>
  <c r="S187" i="102"/>
  <c r="R187" i="102"/>
  <c r="Q187" i="102"/>
  <c r="P187" i="102"/>
  <c r="AC186" i="102"/>
  <c r="AB186" i="102"/>
  <c r="AA186" i="102"/>
  <c r="Z186" i="102"/>
  <c r="Y186" i="102"/>
  <c r="X186" i="102"/>
  <c r="W186" i="102"/>
  <c r="V186" i="102"/>
  <c r="U186" i="102"/>
  <c r="T186" i="102"/>
  <c r="S186" i="102"/>
  <c r="R186" i="102"/>
  <c r="Q186" i="102"/>
  <c r="P186" i="102"/>
  <c r="AC185" i="102"/>
  <c r="AB185" i="102"/>
  <c r="AA185" i="102"/>
  <c r="Z185" i="102"/>
  <c r="Y185" i="102"/>
  <c r="X185" i="102"/>
  <c r="W185" i="102"/>
  <c r="V185" i="102"/>
  <c r="U185" i="102"/>
  <c r="T185" i="102"/>
  <c r="S185" i="102"/>
  <c r="R185" i="102"/>
  <c r="Q185" i="102"/>
  <c r="P185" i="102"/>
  <c r="AC184" i="102"/>
  <c r="AB184" i="102"/>
  <c r="AA184" i="102"/>
  <c r="Z184" i="102"/>
  <c r="Y184" i="102"/>
  <c r="X184" i="102"/>
  <c r="W184" i="102"/>
  <c r="V184" i="102"/>
  <c r="U184" i="102"/>
  <c r="T184" i="102"/>
  <c r="S184" i="102"/>
  <c r="R184" i="102"/>
  <c r="Q184" i="102"/>
  <c r="P184" i="102"/>
  <c r="AC183" i="102"/>
  <c r="AB183" i="102"/>
  <c r="AA183" i="102"/>
  <c r="Z183" i="102"/>
  <c r="Y183" i="102"/>
  <c r="X183" i="102"/>
  <c r="W183" i="102"/>
  <c r="V183" i="102"/>
  <c r="U183" i="102"/>
  <c r="T183" i="102"/>
  <c r="S183" i="102"/>
  <c r="R183" i="102"/>
  <c r="Q183" i="102"/>
  <c r="P183" i="102"/>
  <c r="AC182" i="102"/>
  <c r="AB182" i="102"/>
  <c r="AA182" i="102"/>
  <c r="Z182" i="102"/>
  <c r="Y182" i="102"/>
  <c r="X182" i="102"/>
  <c r="W182" i="102"/>
  <c r="V182" i="102"/>
  <c r="U182" i="102"/>
  <c r="T182" i="102"/>
  <c r="S182" i="102"/>
  <c r="R182" i="102"/>
  <c r="Q182" i="102"/>
  <c r="P182" i="102"/>
  <c r="AC181" i="102"/>
  <c r="AB181" i="102"/>
  <c r="AA181" i="102"/>
  <c r="Z181" i="102"/>
  <c r="Y181" i="102"/>
  <c r="X181" i="102"/>
  <c r="W181" i="102"/>
  <c r="V181" i="102"/>
  <c r="U181" i="102"/>
  <c r="T181" i="102"/>
  <c r="S181" i="102"/>
  <c r="R181" i="102"/>
  <c r="Q181" i="102"/>
  <c r="P181" i="102"/>
  <c r="AC180" i="102"/>
  <c r="AB180" i="102"/>
  <c r="AA180" i="102"/>
  <c r="Z180" i="102"/>
  <c r="Y180" i="102"/>
  <c r="X180" i="102"/>
  <c r="W180" i="102"/>
  <c r="V180" i="102"/>
  <c r="U180" i="102"/>
  <c r="T180" i="102"/>
  <c r="S180" i="102"/>
  <c r="R180" i="102"/>
  <c r="Q180" i="102"/>
  <c r="P180" i="102"/>
  <c r="AC179" i="102"/>
  <c r="AB179" i="102"/>
  <c r="AA179" i="102"/>
  <c r="Z179" i="102"/>
  <c r="Y179" i="102"/>
  <c r="X179" i="102"/>
  <c r="W179" i="102"/>
  <c r="V179" i="102"/>
  <c r="U179" i="102"/>
  <c r="T179" i="102"/>
  <c r="S179" i="102"/>
  <c r="R179" i="102"/>
  <c r="Q179" i="102"/>
  <c r="P179" i="102"/>
  <c r="AC178" i="102"/>
  <c r="AB178" i="102"/>
  <c r="AA178" i="102"/>
  <c r="Z178" i="102"/>
  <c r="Y178" i="102"/>
  <c r="X178" i="102"/>
  <c r="W178" i="102"/>
  <c r="V178" i="102"/>
  <c r="U178" i="102"/>
  <c r="T178" i="102"/>
  <c r="S178" i="102"/>
  <c r="R178" i="102"/>
  <c r="Q178" i="102"/>
  <c r="P178" i="102"/>
  <c r="AC177" i="102"/>
  <c r="AB177" i="102"/>
  <c r="AA177" i="102"/>
  <c r="Z177" i="102"/>
  <c r="Y177" i="102"/>
  <c r="X177" i="102"/>
  <c r="W177" i="102"/>
  <c r="V177" i="102"/>
  <c r="U177" i="102"/>
  <c r="T177" i="102"/>
  <c r="S177" i="102"/>
  <c r="R177" i="102"/>
  <c r="Q177" i="102"/>
  <c r="P177" i="102"/>
  <c r="AC176" i="102"/>
  <c r="AB176" i="102"/>
  <c r="AA176" i="102"/>
  <c r="Z176" i="102"/>
  <c r="Y176" i="102"/>
  <c r="X176" i="102"/>
  <c r="W176" i="102"/>
  <c r="V176" i="102"/>
  <c r="U176" i="102"/>
  <c r="T176" i="102"/>
  <c r="S176" i="102"/>
  <c r="R176" i="102"/>
  <c r="Q176" i="102"/>
  <c r="P176" i="102"/>
  <c r="AC175" i="102"/>
  <c r="AB175" i="102"/>
  <c r="AA175" i="102"/>
  <c r="Z175" i="102"/>
  <c r="Y175" i="102"/>
  <c r="X175" i="102"/>
  <c r="W175" i="102"/>
  <c r="V175" i="102"/>
  <c r="U175" i="102"/>
  <c r="T175" i="102"/>
  <c r="S175" i="102"/>
  <c r="R175" i="102"/>
  <c r="Q175" i="102"/>
  <c r="P175" i="102"/>
  <c r="AC174" i="102"/>
  <c r="AB174" i="102"/>
  <c r="AA174" i="102"/>
  <c r="Z174" i="102"/>
  <c r="Y174" i="102"/>
  <c r="X174" i="102"/>
  <c r="W174" i="102"/>
  <c r="V174" i="102"/>
  <c r="U174" i="102"/>
  <c r="T174" i="102"/>
  <c r="S174" i="102"/>
  <c r="R174" i="102"/>
  <c r="Q174" i="102"/>
  <c r="P174" i="102"/>
  <c r="AC173" i="102"/>
  <c r="AB173" i="102"/>
  <c r="AA173" i="102"/>
  <c r="Z173" i="102"/>
  <c r="Y173" i="102"/>
  <c r="X173" i="102"/>
  <c r="W173" i="102"/>
  <c r="V173" i="102"/>
  <c r="U173" i="102"/>
  <c r="T173" i="102"/>
  <c r="S173" i="102"/>
  <c r="R173" i="102"/>
  <c r="Q173" i="102"/>
  <c r="P173" i="102"/>
  <c r="AC172" i="102"/>
  <c r="AB172" i="102"/>
  <c r="AA172" i="102"/>
  <c r="Z172" i="102"/>
  <c r="Y172" i="102"/>
  <c r="X172" i="102"/>
  <c r="W172" i="102"/>
  <c r="V172" i="102"/>
  <c r="U172" i="102"/>
  <c r="T172" i="102"/>
  <c r="S172" i="102"/>
  <c r="R172" i="102"/>
  <c r="Q172" i="102"/>
  <c r="P172" i="102"/>
  <c r="AC171" i="102"/>
  <c r="AB171" i="102"/>
  <c r="AA171" i="102"/>
  <c r="Z171" i="102"/>
  <c r="Y171" i="102"/>
  <c r="X171" i="102"/>
  <c r="W171" i="102"/>
  <c r="V171" i="102"/>
  <c r="U171" i="102"/>
  <c r="T171" i="102"/>
  <c r="S171" i="102"/>
  <c r="R171" i="102"/>
  <c r="Q171" i="102"/>
  <c r="P171" i="102"/>
  <c r="AC170" i="102"/>
  <c r="AB170" i="102"/>
  <c r="AA170" i="102"/>
  <c r="Z170" i="102"/>
  <c r="Y170" i="102"/>
  <c r="X170" i="102"/>
  <c r="W170" i="102"/>
  <c r="V170" i="102"/>
  <c r="U170" i="102"/>
  <c r="T170" i="102"/>
  <c r="S170" i="102"/>
  <c r="R170" i="102"/>
  <c r="Q170" i="102"/>
  <c r="P170" i="102"/>
  <c r="AC169" i="102"/>
  <c r="AB169" i="102"/>
  <c r="AA169" i="102"/>
  <c r="Z169" i="102"/>
  <c r="Y169" i="102"/>
  <c r="X169" i="102"/>
  <c r="W169" i="102"/>
  <c r="V169" i="102"/>
  <c r="U169" i="102"/>
  <c r="T169" i="102"/>
  <c r="S169" i="102"/>
  <c r="R169" i="102"/>
  <c r="Q169" i="102"/>
  <c r="P169" i="102"/>
  <c r="AC168" i="102"/>
  <c r="AB168" i="102"/>
  <c r="AA168" i="102"/>
  <c r="Z168" i="102"/>
  <c r="Y168" i="102"/>
  <c r="X168" i="102"/>
  <c r="W168" i="102"/>
  <c r="V168" i="102"/>
  <c r="U168" i="102"/>
  <c r="T168" i="102"/>
  <c r="S168" i="102"/>
  <c r="R168" i="102"/>
  <c r="Q168" i="102"/>
  <c r="P168" i="102"/>
  <c r="AC167" i="102"/>
  <c r="AB167" i="102"/>
  <c r="AA167" i="102"/>
  <c r="Z167" i="102"/>
  <c r="Y167" i="102"/>
  <c r="X167" i="102"/>
  <c r="W167" i="102"/>
  <c r="V167" i="102"/>
  <c r="U167" i="102"/>
  <c r="T167" i="102"/>
  <c r="S167" i="102"/>
  <c r="R167" i="102"/>
  <c r="Q167" i="102"/>
  <c r="P167" i="102"/>
  <c r="AC166" i="102"/>
  <c r="AB166" i="102"/>
  <c r="AA166" i="102"/>
  <c r="Z166" i="102"/>
  <c r="Y166" i="102"/>
  <c r="X166" i="102"/>
  <c r="W166" i="102"/>
  <c r="V166" i="102"/>
  <c r="U166" i="102"/>
  <c r="T166" i="102"/>
  <c r="S166" i="102"/>
  <c r="R166" i="102"/>
  <c r="Q166" i="102"/>
  <c r="P166" i="102"/>
  <c r="AC165" i="102"/>
  <c r="AB165" i="102"/>
  <c r="AA165" i="102"/>
  <c r="Z165" i="102"/>
  <c r="Y165" i="102"/>
  <c r="X165" i="102"/>
  <c r="W165" i="102"/>
  <c r="V165" i="102"/>
  <c r="U165" i="102"/>
  <c r="T165" i="102"/>
  <c r="S165" i="102"/>
  <c r="R165" i="102"/>
  <c r="Q165" i="102"/>
  <c r="P165" i="102"/>
  <c r="AC164" i="102"/>
  <c r="AB164" i="102"/>
  <c r="AA164" i="102"/>
  <c r="Z164" i="102"/>
  <c r="Y164" i="102"/>
  <c r="X164" i="102"/>
  <c r="W164" i="102"/>
  <c r="V164" i="102"/>
  <c r="U164" i="102"/>
  <c r="T164" i="102"/>
  <c r="S164" i="102"/>
  <c r="R164" i="102"/>
  <c r="Q164" i="102"/>
  <c r="P164" i="102"/>
  <c r="AC163" i="102"/>
  <c r="AB163" i="102"/>
  <c r="AA163" i="102"/>
  <c r="Z163" i="102"/>
  <c r="Y163" i="102"/>
  <c r="X163" i="102"/>
  <c r="W163" i="102"/>
  <c r="V163" i="102"/>
  <c r="U163" i="102"/>
  <c r="T163" i="102"/>
  <c r="S163" i="102"/>
  <c r="R163" i="102"/>
  <c r="Q163" i="102"/>
  <c r="P163" i="102"/>
  <c r="AC162" i="102"/>
  <c r="AB162" i="102"/>
  <c r="AA162" i="102"/>
  <c r="Z162" i="102"/>
  <c r="Y162" i="102"/>
  <c r="X162" i="102"/>
  <c r="W162" i="102"/>
  <c r="V162" i="102"/>
  <c r="U162" i="102"/>
  <c r="T162" i="102"/>
  <c r="S162" i="102"/>
  <c r="R162" i="102"/>
  <c r="Q162" i="102"/>
  <c r="P162" i="102"/>
  <c r="AC161" i="102"/>
  <c r="AB161" i="102"/>
  <c r="AA161" i="102"/>
  <c r="Z161" i="102"/>
  <c r="Y161" i="102"/>
  <c r="X161" i="102"/>
  <c r="W161" i="102"/>
  <c r="V161" i="102"/>
  <c r="U161" i="102"/>
  <c r="T161" i="102"/>
  <c r="S161" i="102"/>
  <c r="R161" i="102"/>
  <c r="Q161" i="102"/>
  <c r="P161" i="102"/>
  <c r="AC160" i="102"/>
  <c r="AB160" i="102"/>
  <c r="AA160" i="102"/>
  <c r="Z160" i="102"/>
  <c r="Y160" i="102"/>
  <c r="X160" i="102"/>
  <c r="W160" i="102"/>
  <c r="V160" i="102"/>
  <c r="U160" i="102"/>
  <c r="T160" i="102"/>
  <c r="S160" i="102"/>
  <c r="R160" i="102"/>
  <c r="Q160" i="102"/>
  <c r="P160" i="102"/>
  <c r="AC159" i="102"/>
  <c r="AB159" i="102"/>
  <c r="AA159" i="102"/>
  <c r="Z159" i="102"/>
  <c r="Y159" i="102"/>
  <c r="X159" i="102"/>
  <c r="W159" i="102"/>
  <c r="V159" i="102"/>
  <c r="U159" i="102"/>
  <c r="T159" i="102"/>
  <c r="S159" i="102"/>
  <c r="R159" i="102"/>
  <c r="Q159" i="102"/>
  <c r="P159" i="102"/>
  <c r="AC158" i="102"/>
  <c r="AB158" i="102"/>
  <c r="AA158" i="102"/>
  <c r="Z158" i="102"/>
  <c r="Y158" i="102"/>
  <c r="X158" i="102"/>
  <c r="W158" i="102"/>
  <c r="V158" i="102"/>
  <c r="U158" i="102"/>
  <c r="T158" i="102"/>
  <c r="S158" i="102"/>
  <c r="R158" i="102"/>
  <c r="Q158" i="102"/>
  <c r="P158" i="102"/>
  <c r="AC157" i="102"/>
  <c r="AB157" i="102"/>
  <c r="AA157" i="102"/>
  <c r="Z157" i="102"/>
  <c r="Y157" i="102"/>
  <c r="X157" i="102"/>
  <c r="W157" i="102"/>
  <c r="V157" i="102"/>
  <c r="U157" i="102"/>
  <c r="T157" i="102"/>
  <c r="S157" i="102"/>
  <c r="R157" i="102"/>
  <c r="Q157" i="102"/>
  <c r="P157" i="102"/>
  <c r="AC156" i="102"/>
  <c r="AB156" i="102"/>
  <c r="AA156" i="102"/>
  <c r="Z156" i="102"/>
  <c r="Y156" i="102"/>
  <c r="X156" i="102"/>
  <c r="W156" i="102"/>
  <c r="V156" i="102"/>
  <c r="U156" i="102"/>
  <c r="T156" i="102"/>
  <c r="S156" i="102"/>
  <c r="R156" i="102"/>
  <c r="Q156" i="102"/>
  <c r="P156" i="102"/>
  <c r="AC155" i="102"/>
  <c r="AB155" i="102"/>
  <c r="AA155" i="102"/>
  <c r="Z155" i="102"/>
  <c r="Y155" i="102"/>
  <c r="X155" i="102"/>
  <c r="W155" i="102"/>
  <c r="V155" i="102"/>
  <c r="U155" i="102"/>
  <c r="T155" i="102"/>
  <c r="S155" i="102"/>
  <c r="R155" i="102"/>
  <c r="Q155" i="102"/>
  <c r="P155" i="102"/>
  <c r="AC154" i="102"/>
  <c r="AB154" i="102"/>
  <c r="AA154" i="102"/>
  <c r="Z154" i="102"/>
  <c r="Y154" i="102"/>
  <c r="X154" i="102"/>
  <c r="W154" i="102"/>
  <c r="V154" i="102"/>
  <c r="U154" i="102"/>
  <c r="T154" i="102"/>
  <c r="S154" i="102"/>
  <c r="R154" i="102"/>
  <c r="Q154" i="102"/>
  <c r="P154" i="102"/>
  <c r="AC152" i="102"/>
  <c r="AB152" i="102"/>
  <c r="AA152" i="102"/>
  <c r="Z152" i="102"/>
  <c r="Y152" i="102"/>
  <c r="X152" i="102"/>
  <c r="W152" i="102"/>
  <c r="V152" i="102"/>
  <c r="U152" i="102"/>
  <c r="T152" i="102"/>
  <c r="S152" i="102"/>
  <c r="R152" i="102"/>
  <c r="Q152" i="102"/>
  <c r="P152" i="102"/>
  <c r="AC151" i="102"/>
  <c r="AB151" i="102"/>
  <c r="AA151" i="102"/>
  <c r="Z151" i="102"/>
  <c r="Y151" i="102"/>
  <c r="X151" i="102"/>
  <c r="W151" i="102"/>
  <c r="V151" i="102"/>
  <c r="U151" i="102"/>
  <c r="T151" i="102"/>
  <c r="S151" i="102"/>
  <c r="R151" i="102"/>
  <c r="Q151" i="102"/>
  <c r="P151" i="102"/>
  <c r="AC150" i="102"/>
  <c r="AB150" i="102"/>
  <c r="AA150" i="102"/>
  <c r="Z150" i="102"/>
  <c r="Y150" i="102"/>
  <c r="X150" i="102"/>
  <c r="W150" i="102"/>
  <c r="V150" i="102"/>
  <c r="U150" i="102"/>
  <c r="T150" i="102"/>
  <c r="S150" i="102"/>
  <c r="R150" i="102"/>
  <c r="Q150" i="102"/>
  <c r="P150" i="102"/>
  <c r="AC149" i="102"/>
  <c r="AB149" i="102"/>
  <c r="AA149" i="102"/>
  <c r="Z149" i="102"/>
  <c r="Y149" i="102"/>
  <c r="X149" i="102"/>
  <c r="W149" i="102"/>
  <c r="V149" i="102"/>
  <c r="U149" i="102"/>
  <c r="T149" i="102"/>
  <c r="S149" i="102"/>
  <c r="R149" i="102"/>
  <c r="Q149" i="102"/>
  <c r="P149" i="102"/>
  <c r="AC148" i="102"/>
  <c r="AB148" i="102"/>
  <c r="AA148" i="102"/>
  <c r="Z148" i="102"/>
  <c r="Y148" i="102"/>
  <c r="X148" i="102"/>
  <c r="W148" i="102"/>
  <c r="V148" i="102"/>
  <c r="U148" i="102"/>
  <c r="T148" i="102"/>
  <c r="S148" i="102"/>
  <c r="R148" i="102"/>
  <c r="Q148" i="102"/>
  <c r="P148" i="102"/>
  <c r="AC147" i="102"/>
  <c r="AB147" i="102"/>
  <c r="AA147" i="102"/>
  <c r="Z147" i="102"/>
  <c r="Y147" i="102"/>
  <c r="X147" i="102"/>
  <c r="W147" i="102"/>
  <c r="V147" i="102"/>
  <c r="U147" i="102"/>
  <c r="T147" i="102"/>
  <c r="S147" i="102"/>
  <c r="R147" i="102"/>
  <c r="Q147" i="102"/>
  <c r="P147" i="102"/>
  <c r="AC146" i="102"/>
  <c r="AB146" i="102"/>
  <c r="AA146" i="102"/>
  <c r="Z146" i="102"/>
  <c r="Y146" i="102"/>
  <c r="X146" i="102"/>
  <c r="W146" i="102"/>
  <c r="V146" i="102"/>
  <c r="U146" i="102"/>
  <c r="T146" i="102"/>
  <c r="S146" i="102"/>
  <c r="R146" i="102"/>
  <c r="Q146" i="102"/>
  <c r="P146" i="102"/>
  <c r="AC145" i="102"/>
  <c r="AB145" i="102"/>
  <c r="AA145" i="102"/>
  <c r="Z145" i="102"/>
  <c r="Y145" i="102"/>
  <c r="X145" i="102"/>
  <c r="W145" i="102"/>
  <c r="V145" i="102"/>
  <c r="U145" i="102"/>
  <c r="T145" i="102"/>
  <c r="S145" i="102"/>
  <c r="R145" i="102"/>
  <c r="Q145" i="102"/>
  <c r="P145" i="102"/>
  <c r="AC144" i="102"/>
  <c r="AB144" i="102"/>
  <c r="AA144" i="102"/>
  <c r="Z144" i="102"/>
  <c r="Y144" i="102"/>
  <c r="X144" i="102"/>
  <c r="W144" i="102"/>
  <c r="V144" i="102"/>
  <c r="U144" i="102"/>
  <c r="T144" i="102"/>
  <c r="S144" i="102"/>
  <c r="R144" i="102"/>
  <c r="Q144" i="102"/>
  <c r="P144" i="102"/>
  <c r="AC143" i="102"/>
  <c r="AB143" i="102"/>
  <c r="AA143" i="102"/>
  <c r="Z143" i="102"/>
  <c r="Y143" i="102"/>
  <c r="X143" i="102"/>
  <c r="W143" i="102"/>
  <c r="V143" i="102"/>
  <c r="U143" i="102"/>
  <c r="T143" i="102"/>
  <c r="S143" i="102"/>
  <c r="R143" i="102"/>
  <c r="Q143" i="102"/>
  <c r="P143" i="102"/>
  <c r="AC142" i="102"/>
  <c r="AB142" i="102"/>
  <c r="AA142" i="102"/>
  <c r="Z142" i="102"/>
  <c r="Y142" i="102"/>
  <c r="X142" i="102"/>
  <c r="W142" i="102"/>
  <c r="V142" i="102"/>
  <c r="U142" i="102"/>
  <c r="T142" i="102"/>
  <c r="S142" i="102"/>
  <c r="R142" i="102"/>
  <c r="Q142" i="102"/>
  <c r="P142" i="102"/>
  <c r="AC141" i="102"/>
  <c r="AB141" i="102"/>
  <c r="AA141" i="102"/>
  <c r="Z141" i="102"/>
  <c r="Y141" i="102"/>
  <c r="X141" i="102"/>
  <c r="W141" i="102"/>
  <c r="V141" i="102"/>
  <c r="U141" i="102"/>
  <c r="T141" i="102"/>
  <c r="S141" i="102"/>
  <c r="R141" i="102"/>
  <c r="Q141" i="102"/>
  <c r="P141" i="102"/>
  <c r="AC140" i="102"/>
  <c r="AB140" i="102"/>
  <c r="AA140" i="102"/>
  <c r="Z140" i="102"/>
  <c r="Y140" i="102"/>
  <c r="X140" i="102"/>
  <c r="W140" i="102"/>
  <c r="V140" i="102"/>
  <c r="U140" i="102"/>
  <c r="T140" i="102"/>
  <c r="S140" i="102"/>
  <c r="R140" i="102"/>
  <c r="Q140" i="102"/>
  <c r="P140" i="102"/>
  <c r="AC139" i="102"/>
  <c r="AB139" i="102"/>
  <c r="AA139" i="102"/>
  <c r="Z139" i="102"/>
  <c r="Y139" i="102"/>
  <c r="X139" i="102"/>
  <c r="W139" i="102"/>
  <c r="V139" i="102"/>
  <c r="U139" i="102"/>
  <c r="T139" i="102"/>
  <c r="S139" i="102"/>
  <c r="R139" i="102"/>
  <c r="Q139" i="102"/>
  <c r="P139" i="102"/>
  <c r="AC138" i="102"/>
  <c r="AB138" i="102"/>
  <c r="AA138" i="102"/>
  <c r="Z138" i="102"/>
  <c r="Y138" i="102"/>
  <c r="X138" i="102"/>
  <c r="W138" i="102"/>
  <c r="V138" i="102"/>
  <c r="U138" i="102"/>
  <c r="T138" i="102"/>
  <c r="S138" i="102"/>
  <c r="R138" i="102"/>
  <c r="Q138" i="102"/>
  <c r="P138" i="102"/>
  <c r="AC137" i="102"/>
  <c r="AB137" i="102"/>
  <c r="AA137" i="102"/>
  <c r="Z137" i="102"/>
  <c r="Y137" i="102"/>
  <c r="X137" i="102"/>
  <c r="W137" i="102"/>
  <c r="V137" i="102"/>
  <c r="U137" i="102"/>
  <c r="T137" i="102"/>
  <c r="S137" i="102"/>
  <c r="R137" i="102"/>
  <c r="Q137" i="102"/>
  <c r="P137" i="102"/>
  <c r="AC136" i="102"/>
  <c r="AB136" i="102"/>
  <c r="AA136" i="102"/>
  <c r="Z136" i="102"/>
  <c r="Y136" i="102"/>
  <c r="X136" i="102"/>
  <c r="W136" i="102"/>
  <c r="V136" i="102"/>
  <c r="U136" i="102"/>
  <c r="T136" i="102"/>
  <c r="S136" i="102"/>
  <c r="R136" i="102"/>
  <c r="Q136" i="102"/>
  <c r="P136" i="102"/>
  <c r="AC135" i="102"/>
  <c r="AB135" i="102"/>
  <c r="AA135" i="102"/>
  <c r="Z135" i="102"/>
  <c r="Y135" i="102"/>
  <c r="X135" i="102"/>
  <c r="W135" i="102"/>
  <c r="V135" i="102"/>
  <c r="U135" i="102"/>
  <c r="T135" i="102"/>
  <c r="S135" i="102"/>
  <c r="R135" i="102"/>
  <c r="Q135" i="102"/>
  <c r="P135" i="102"/>
  <c r="AC134" i="102"/>
  <c r="AB134" i="102"/>
  <c r="AA134" i="102"/>
  <c r="Z134" i="102"/>
  <c r="Y134" i="102"/>
  <c r="X134" i="102"/>
  <c r="W134" i="102"/>
  <c r="V134" i="102"/>
  <c r="U134" i="102"/>
  <c r="T134" i="102"/>
  <c r="S134" i="102"/>
  <c r="R134" i="102"/>
  <c r="Q134" i="102"/>
  <c r="P134" i="102"/>
  <c r="AC133" i="102"/>
  <c r="AB133" i="102"/>
  <c r="AA133" i="102"/>
  <c r="Z133" i="102"/>
  <c r="Y133" i="102"/>
  <c r="X133" i="102"/>
  <c r="W133" i="102"/>
  <c r="V133" i="102"/>
  <c r="U133" i="102"/>
  <c r="T133" i="102"/>
  <c r="S133" i="102"/>
  <c r="R133" i="102"/>
  <c r="Q133" i="102"/>
  <c r="P133" i="102"/>
  <c r="AC132" i="102"/>
  <c r="AB132" i="102"/>
  <c r="AA132" i="102"/>
  <c r="Z132" i="102"/>
  <c r="Y132" i="102"/>
  <c r="X132" i="102"/>
  <c r="W132" i="102"/>
  <c r="V132" i="102"/>
  <c r="U132" i="102"/>
  <c r="T132" i="102"/>
  <c r="S132" i="102"/>
  <c r="R132" i="102"/>
  <c r="Q132" i="102"/>
  <c r="P132" i="102"/>
  <c r="AC131" i="102"/>
  <c r="AB131" i="102"/>
  <c r="AA131" i="102"/>
  <c r="Z131" i="102"/>
  <c r="Y131" i="102"/>
  <c r="X131" i="102"/>
  <c r="W131" i="102"/>
  <c r="V131" i="102"/>
  <c r="U131" i="102"/>
  <c r="T131" i="102"/>
  <c r="S131" i="102"/>
  <c r="R131" i="102"/>
  <c r="Q131" i="102"/>
  <c r="P131" i="102"/>
  <c r="AC130" i="102"/>
  <c r="AB130" i="102"/>
  <c r="AA130" i="102"/>
  <c r="Z130" i="102"/>
  <c r="Y130" i="102"/>
  <c r="X130" i="102"/>
  <c r="W130" i="102"/>
  <c r="V130" i="102"/>
  <c r="U130" i="102"/>
  <c r="T130" i="102"/>
  <c r="S130" i="102"/>
  <c r="R130" i="102"/>
  <c r="Q130" i="102"/>
  <c r="P130" i="102"/>
  <c r="AC129" i="102"/>
  <c r="AB129" i="102"/>
  <c r="AA129" i="102"/>
  <c r="Z129" i="102"/>
  <c r="Y129" i="102"/>
  <c r="X129" i="102"/>
  <c r="W129" i="102"/>
  <c r="V129" i="102"/>
  <c r="U129" i="102"/>
  <c r="T129" i="102"/>
  <c r="S129" i="102"/>
  <c r="R129" i="102"/>
  <c r="Q129" i="102"/>
  <c r="P129" i="102"/>
  <c r="AC128" i="102"/>
  <c r="AB128" i="102"/>
  <c r="AA128" i="102"/>
  <c r="Z128" i="102"/>
  <c r="Y128" i="102"/>
  <c r="X128" i="102"/>
  <c r="W128" i="102"/>
  <c r="V128" i="102"/>
  <c r="U128" i="102"/>
  <c r="T128" i="102"/>
  <c r="S128" i="102"/>
  <c r="R128" i="102"/>
  <c r="Q128" i="102"/>
  <c r="P128" i="102"/>
  <c r="AC127" i="102"/>
  <c r="AB127" i="102"/>
  <c r="AA127" i="102"/>
  <c r="Z127" i="102"/>
  <c r="Y127" i="102"/>
  <c r="X127" i="102"/>
  <c r="W127" i="102"/>
  <c r="V127" i="102"/>
  <c r="U127" i="102"/>
  <c r="T127" i="102"/>
  <c r="S127" i="102"/>
  <c r="R127" i="102"/>
  <c r="Q127" i="102"/>
  <c r="P127" i="102"/>
  <c r="AC126" i="102"/>
  <c r="AB126" i="102"/>
  <c r="AA126" i="102"/>
  <c r="Z126" i="102"/>
  <c r="Y126" i="102"/>
  <c r="X126" i="102"/>
  <c r="W126" i="102"/>
  <c r="V126" i="102"/>
  <c r="U126" i="102"/>
  <c r="T126" i="102"/>
  <c r="S126" i="102"/>
  <c r="R126" i="102"/>
  <c r="Q126" i="102"/>
  <c r="P126" i="102"/>
  <c r="AC125" i="102"/>
  <c r="AB125" i="102"/>
  <c r="AA125" i="102"/>
  <c r="Z125" i="102"/>
  <c r="Y125" i="102"/>
  <c r="X125" i="102"/>
  <c r="W125" i="102"/>
  <c r="V125" i="102"/>
  <c r="U125" i="102"/>
  <c r="T125" i="102"/>
  <c r="S125" i="102"/>
  <c r="R125" i="102"/>
  <c r="Q125" i="102"/>
  <c r="P125" i="102"/>
  <c r="AC124" i="102"/>
  <c r="AB124" i="102"/>
  <c r="AA124" i="102"/>
  <c r="Z124" i="102"/>
  <c r="Y124" i="102"/>
  <c r="X124" i="102"/>
  <c r="W124" i="102"/>
  <c r="V124" i="102"/>
  <c r="U124" i="102"/>
  <c r="T124" i="102"/>
  <c r="S124" i="102"/>
  <c r="R124" i="102"/>
  <c r="Q124" i="102"/>
  <c r="P124" i="102"/>
  <c r="AC123" i="102"/>
  <c r="AB123" i="102"/>
  <c r="AA123" i="102"/>
  <c r="Z123" i="102"/>
  <c r="Y123" i="102"/>
  <c r="X123" i="102"/>
  <c r="W123" i="102"/>
  <c r="V123" i="102"/>
  <c r="U123" i="102"/>
  <c r="T123" i="102"/>
  <c r="S123" i="102"/>
  <c r="R123" i="102"/>
  <c r="Q123" i="102"/>
  <c r="P123" i="102"/>
  <c r="AC122" i="102"/>
  <c r="AB122" i="102"/>
  <c r="AA122" i="102"/>
  <c r="Z122" i="102"/>
  <c r="Y122" i="102"/>
  <c r="X122" i="102"/>
  <c r="W122" i="102"/>
  <c r="V122" i="102"/>
  <c r="U122" i="102"/>
  <c r="T122" i="102"/>
  <c r="S122" i="102"/>
  <c r="R122" i="102"/>
  <c r="Q122" i="102"/>
  <c r="P122" i="102"/>
  <c r="AC121" i="102"/>
  <c r="AB121" i="102"/>
  <c r="AA121" i="102"/>
  <c r="Z121" i="102"/>
  <c r="Y121" i="102"/>
  <c r="X121" i="102"/>
  <c r="W121" i="102"/>
  <c r="V121" i="102"/>
  <c r="U121" i="102"/>
  <c r="T121" i="102"/>
  <c r="S121" i="102"/>
  <c r="R121" i="102"/>
  <c r="Q121" i="102"/>
  <c r="P121" i="102"/>
  <c r="AC120" i="102"/>
  <c r="AB120" i="102"/>
  <c r="AA120" i="102"/>
  <c r="Z120" i="102"/>
  <c r="Y120" i="102"/>
  <c r="X120" i="102"/>
  <c r="W120" i="102"/>
  <c r="V120" i="102"/>
  <c r="U120" i="102"/>
  <c r="T120" i="102"/>
  <c r="S120" i="102"/>
  <c r="R120" i="102"/>
  <c r="Q120" i="102"/>
  <c r="P120" i="102"/>
  <c r="AC119" i="102"/>
  <c r="AB119" i="102"/>
  <c r="AA119" i="102"/>
  <c r="Z119" i="102"/>
  <c r="Y119" i="102"/>
  <c r="X119" i="102"/>
  <c r="W119" i="102"/>
  <c r="V119" i="102"/>
  <c r="U119" i="102"/>
  <c r="T119" i="102"/>
  <c r="S119" i="102"/>
  <c r="R119" i="102"/>
  <c r="Q119" i="102"/>
  <c r="P119" i="102"/>
  <c r="AC118" i="102"/>
  <c r="AB118" i="102"/>
  <c r="AA118" i="102"/>
  <c r="Z118" i="102"/>
  <c r="Y118" i="102"/>
  <c r="X118" i="102"/>
  <c r="W118" i="102"/>
  <c r="V118" i="102"/>
  <c r="U118" i="102"/>
  <c r="T118" i="102"/>
  <c r="S118" i="102"/>
  <c r="R118" i="102"/>
  <c r="Q118" i="102"/>
  <c r="P118" i="102"/>
  <c r="AC117" i="102"/>
  <c r="AB117" i="102"/>
  <c r="AA117" i="102"/>
  <c r="Z117" i="102"/>
  <c r="Y117" i="102"/>
  <c r="X117" i="102"/>
  <c r="W117" i="102"/>
  <c r="V117" i="102"/>
  <c r="U117" i="102"/>
  <c r="T117" i="102"/>
  <c r="S117" i="102"/>
  <c r="R117" i="102"/>
  <c r="Q117" i="102"/>
  <c r="P117" i="102"/>
  <c r="AC116" i="102"/>
  <c r="AB116" i="102"/>
  <c r="AA116" i="102"/>
  <c r="Z116" i="102"/>
  <c r="Y116" i="102"/>
  <c r="X116" i="102"/>
  <c r="W116" i="102"/>
  <c r="V116" i="102"/>
  <c r="U116" i="102"/>
  <c r="T116" i="102"/>
  <c r="S116" i="102"/>
  <c r="R116" i="102"/>
  <c r="Q116" i="102"/>
  <c r="P116" i="102"/>
  <c r="AC115" i="102"/>
  <c r="AB115" i="102"/>
  <c r="AA115" i="102"/>
  <c r="Z115" i="102"/>
  <c r="Y115" i="102"/>
  <c r="X115" i="102"/>
  <c r="W115" i="102"/>
  <c r="V115" i="102"/>
  <c r="U115" i="102"/>
  <c r="T115" i="102"/>
  <c r="S115" i="102"/>
  <c r="R115" i="102"/>
  <c r="Q115" i="102"/>
  <c r="P115" i="102"/>
  <c r="AC114" i="102"/>
  <c r="AB114" i="102"/>
  <c r="AA114" i="102"/>
  <c r="Z114" i="102"/>
  <c r="Y114" i="102"/>
  <c r="X114" i="102"/>
  <c r="W114" i="102"/>
  <c r="V114" i="102"/>
  <c r="U114" i="102"/>
  <c r="T114" i="102"/>
  <c r="S114" i="102"/>
  <c r="R114" i="102"/>
  <c r="Q114" i="102"/>
  <c r="P114" i="102"/>
  <c r="AC113" i="102"/>
  <c r="AB113" i="102"/>
  <c r="AA113" i="102"/>
  <c r="Z113" i="102"/>
  <c r="Y113" i="102"/>
  <c r="X113" i="102"/>
  <c r="W113" i="102"/>
  <c r="V113" i="102"/>
  <c r="U113" i="102"/>
  <c r="T113" i="102"/>
  <c r="S113" i="102"/>
  <c r="R113" i="102"/>
  <c r="Q113" i="102"/>
  <c r="P113" i="102"/>
  <c r="AC112" i="102"/>
  <c r="AB112" i="102"/>
  <c r="AA112" i="102"/>
  <c r="Z112" i="102"/>
  <c r="Y112" i="102"/>
  <c r="X112" i="102"/>
  <c r="W112" i="102"/>
  <c r="V112" i="102"/>
  <c r="U112" i="102"/>
  <c r="T112" i="102"/>
  <c r="S112" i="102"/>
  <c r="R112" i="102"/>
  <c r="Q112" i="102"/>
  <c r="P112" i="102"/>
  <c r="AC111" i="102"/>
  <c r="AB111" i="102"/>
  <c r="AA111" i="102"/>
  <c r="Z111" i="102"/>
  <c r="Y111" i="102"/>
  <c r="X111" i="102"/>
  <c r="W111" i="102"/>
  <c r="V111" i="102"/>
  <c r="U111" i="102"/>
  <c r="T111" i="102"/>
  <c r="S111" i="102"/>
  <c r="R111" i="102"/>
  <c r="Q111" i="102"/>
  <c r="P111" i="102"/>
  <c r="AC110" i="102"/>
  <c r="AB110" i="102"/>
  <c r="AA110" i="102"/>
  <c r="Z110" i="102"/>
  <c r="Y110" i="102"/>
  <c r="X110" i="102"/>
  <c r="W110" i="102"/>
  <c r="V110" i="102"/>
  <c r="U110" i="102"/>
  <c r="T110" i="102"/>
  <c r="S110" i="102"/>
  <c r="R110" i="102"/>
  <c r="Q110" i="102"/>
  <c r="P110" i="102"/>
  <c r="AC109" i="102"/>
  <c r="AB109" i="102"/>
  <c r="AA109" i="102"/>
  <c r="Z109" i="102"/>
  <c r="Y109" i="102"/>
  <c r="X109" i="102"/>
  <c r="W109" i="102"/>
  <c r="V109" i="102"/>
  <c r="U109" i="102"/>
  <c r="T109" i="102"/>
  <c r="S109" i="102"/>
  <c r="R109" i="102"/>
  <c r="Q109" i="102"/>
  <c r="P109" i="102"/>
  <c r="AC108" i="102"/>
  <c r="AB108" i="102"/>
  <c r="AA108" i="102"/>
  <c r="Z108" i="102"/>
  <c r="Y108" i="102"/>
  <c r="X108" i="102"/>
  <c r="W108" i="102"/>
  <c r="V108" i="102"/>
  <c r="U108" i="102"/>
  <c r="T108" i="102"/>
  <c r="S108" i="102"/>
  <c r="R108" i="102"/>
  <c r="Q108" i="102"/>
  <c r="P108" i="102"/>
  <c r="AC107" i="102"/>
  <c r="AB107" i="102"/>
  <c r="AA107" i="102"/>
  <c r="Z107" i="102"/>
  <c r="Y107" i="102"/>
  <c r="X107" i="102"/>
  <c r="W107" i="102"/>
  <c r="V107" i="102"/>
  <c r="U107" i="102"/>
  <c r="T107" i="102"/>
  <c r="S107" i="102"/>
  <c r="R107" i="102"/>
  <c r="Q107" i="102"/>
  <c r="P107" i="102"/>
  <c r="AC106" i="102"/>
  <c r="AB106" i="102"/>
  <c r="AA106" i="102"/>
  <c r="Z106" i="102"/>
  <c r="Y106" i="102"/>
  <c r="X106" i="102"/>
  <c r="W106" i="102"/>
  <c r="V106" i="102"/>
  <c r="U106" i="102"/>
  <c r="T106" i="102"/>
  <c r="S106" i="102"/>
  <c r="R106" i="102"/>
  <c r="Q106" i="102"/>
  <c r="P106" i="102"/>
  <c r="AC105" i="102"/>
  <c r="AB105" i="102"/>
  <c r="AA105" i="102"/>
  <c r="Z105" i="102"/>
  <c r="Y105" i="102"/>
  <c r="X105" i="102"/>
  <c r="W105" i="102"/>
  <c r="V105" i="102"/>
  <c r="U105" i="102"/>
  <c r="T105" i="102"/>
  <c r="S105" i="102"/>
  <c r="R105" i="102"/>
  <c r="Q105" i="102"/>
  <c r="P105" i="102"/>
  <c r="AC104" i="102"/>
  <c r="AB104" i="102"/>
  <c r="AA104" i="102"/>
  <c r="Z104" i="102"/>
  <c r="Y104" i="102"/>
  <c r="X104" i="102"/>
  <c r="W104" i="102"/>
  <c r="V104" i="102"/>
  <c r="U104" i="102"/>
  <c r="T104" i="102"/>
  <c r="S104" i="102"/>
  <c r="R104" i="102"/>
  <c r="Q104" i="102"/>
  <c r="P104" i="102"/>
  <c r="AC103" i="102"/>
  <c r="AB103" i="102"/>
  <c r="AA103" i="102"/>
  <c r="Z103" i="102"/>
  <c r="Y103" i="102"/>
  <c r="X103" i="102"/>
  <c r="W103" i="102"/>
  <c r="V103" i="102"/>
  <c r="U103" i="102"/>
  <c r="T103" i="102"/>
  <c r="S103" i="102"/>
  <c r="R103" i="102"/>
  <c r="Q103" i="102"/>
  <c r="P103" i="102"/>
  <c r="AC102" i="102"/>
  <c r="AB102" i="102"/>
  <c r="AA102" i="102"/>
  <c r="Z102" i="102"/>
  <c r="Y102" i="102"/>
  <c r="X102" i="102"/>
  <c r="W102" i="102"/>
  <c r="V102" i="102"/>
  <c r="U102" i="102"/>
  <c r="T102" i="102"/>
  <c r="S102" i="102"/>
  <c r="R102" i="102"/>
  <c r="Q102" i="102"/>
  <c r="P102" i="102"/>
  <c r="AC101" i="102"/>
  <c r="AB101" i="102"/>
  <c r="AA101" i="102"/>
  <c r="Z101" i="102"/>
  <c r="Y101" i="102"/>
  <c r="X101" i="102"/>
  <c r="W101" i="102"/>
  <c r="V101" i="102"/>
  <c r="U101" i="102"/>
  <c r="T101" i="102"/>
  <c r="S101" i="102"/>
  <c r="R101" i="102"/>
  <c r="Q101" i="102"/>
  <c r="P101" i="102"/>
  <c r="AC100" i="102"/>
  <c r="AB100" i="102"/>
  <c r="AA100" i="102"/>
  <c r="Z100" i="102"/>
  <c r="Y100" i="102"/>
  <c r="X100" i="102"/>
  <c r="W100" i="102"/>
  <c r="V100" i="102"/>
  <c r="U100" i="102"/>
  <c r="T100" i="102"/>
  <c r="S100" i="102"/>
  <c r="R100" i="102"/>
  <c r="Q100" i="102"/>
  <c r="P100" i="102"/>
  <c r="AC99" i="102"/>
  <c r="AB99" i="102"/>
  <c r="AA99" i="102"/>
  <c r="Z99" i="102"/>
  <c r="Y99" i="102"/>
  <c r="X99" i="102"/>
  <c r="W99" i="102"/>
  <c r="V99" i="102"/>
  <c r="U99" i="102"/>
  <c r="T99" i="102"/>
  <c r="S99" i="102"/>
  <c r="R99" i="102"/>
  <c r="Q99" i="102"/>
  <c r="P99" i="102"/>
  <c r="AC98" i="102"/>
  <c r="AB98" i="102"/>
  <c r="AA98" i="102"/>
  <c r="Z98" i="102"/>
  <c r="Y98" i="102"/>
  <c r="X98" i="102"/>
  <c r="W98" i="102"/>
  <c r="V98" i="102"/>
  <c r="U98" i="102"/>
  <c r="T98" i="102"/>
  <c r="S98" i="102"/>
  <c r="R98" i="102"/>
  <c r="Q98" i="102"/>
  <c r="P98" i="102"/>
  <c r="AC97" i="102"/>
  <c r="AB97" i="102"/>
  <c r="AA97" i="102"/>
  <c r="Z97" i="102"/>
  <c r="Y97" i="102"/>
  <c r="X97" i="102"/>
  <c r="W97" i="102"/>
  <c r="V97" i="102"/>
  <c r="U97" i="102"/>
  <c r="T97" i="102"/>
  <c r="S97" i="102"/>
  <c r="R97" i="102"/>
  <c r="Q97" i="102"/>
  <c r="P97" i="102"/>
  <c r="AC96" i="102"/>
  <c r="AB96" i="102"/>
  <c r="AA96" i="102"/>
  <c r="Z96" i="102"/>
  <c r="Y96" i="102"/>
  <c r="X96" i="102"/>
  <c r="W96" i="102"/>
  <c r="V96" i="102"/>
  <c r="U96" i="102"/>
  <c r="T96" i="102"/>
  <c r="S96" i="102"/>
  <c r="R96" i="102"/>
  <c r="Q96" i="102"/>
  <c r="P96" i="102"/>
  <c r="AC95" i="102"/>
  <c r="AB95" i="102"/>
  <c r="AA95" i="102"/>
  <c r="Z95" i="102"/>
  <c r="Y95" i="102"/>
  <c r="X95" i="102"/>
  <c r="W95" i="102"/>
  <c r="V95" i="102"/>
  <c r="U95" i="102"/>
  <c r="T95" i="102"/>
  <c r="S95" i="102"/>
  <c r="R95" i="102"/>
  <c r="Q95" i="102"/>
  <c r="P95" i="102"/>
  <c r="AC94" i="102"/>
  <c r="AB94" i="102"/>
  <c r="AA94" i="102"/>
  <c r="Z94" i="102"/>
  <c r="Y94" i="102"/>
  <c r="X94" i="102"/>
  <c r="W94" i="102"/>
  <c r="V94" i="102"/>
  <c r="U94" i="102"/>
  <c r="T94" i="102"/>
  <c r="S94" i="102"/>
  <c r="R94" i="102"/>
  <c r="Q94" i="102"/>
  <c r="P94" i="102"/>
  <c r="AC93" i="102"/>
  <c r="AB93" i="102"/>
  <c r="AA93" i="102"/>
  <c r="Z93" i="102"/>
  <c r="Y93" i="102"/>
  <c r="X93" i="102"/>
  <c r="W93" i="102"/>
  <c r="V93" i="102"/>
  <c r="U93" i="102"/>
  <c r="T93" i="102"/>
  <c r="S93" i="102"/>
  <c r="R93" i="102"/>
  <c r="Q93" i="102"/>
  <c r="P93" i="102"/>
  <c r="AC92" i="102"/>
  <c r="AB92" i="102"/>
  <c r="AA92" i="102"/>
  <c r="Z92" i="102"/>
  <c r="Y92" i="102"/>
  <c r="X92" i="102"/>
  <c r="W92" i="102"/>
  <c r="V92" i="102"/>
  <c r="U92" i="102"/>
  <c r="T92" i="102"/>
  <c r="S92" i="102"/>
  <c r="R92" i="102"/>
  <c r="Q92" i="102"/>
  <c r="P92" i="102"/>
  <c r="AC91" i="102"/>
  <c r="AB91" i="102"/>
  <c r="AA91" i="102"/>
  <c r="Z91" i="102"/>
  <c r="Y91" i="102"/>
  <c r="X91" i="102"/>
  <c r="W91" i="102"/>
  <c r="V91" i="102"/>
  <c r="U91" i="102"/>
  <c r="T91" i="102"/>
  <c r="S91" i="102"/>
  <c r="R91" i="102"/>
  <c r="Q91" i="102"/>
  <c r="P91" i="102"/>
  <c r="AC90" i="102"/>
  <c r="AB90" i="102"/>
  <c r="AA90" i="102"/>
  <c r="Z90" i="102"/>
  <c r="Y90" i="102"/>
  <c r="X90" i="102"/>
  <c r="W90" i="102"/>
  <c r="V90" i="102"/>
  <c r="U90" i="102"/>
  <c r="T90" i="102"/>
  <c r="S90" i="102"/>
  <c r="R90" i="102"/>
  <c r="Q90" i="102"/>
  <c r="P90" i="102"/>
  <c r="AC89" i="102"/>
  <c r="AB89" i="102"/>
  <c r="AA89" i="102"/>
  <c r="Z89" i="102"/>
  <c r="Y89" i="102"/>
  <c r="X89" i="102"/>
  <c r="W89" i="102"/>
  <c r="V89" i="102"/>
  <c r="U89" i="102"/>
  <c r="T89" i="102"/>
  <c r="S89" i="102"/>
  <c r="R89" i="102"/>
  <c r="Q89" i="102"/>
  <c r="P89" i="102"/>
  <c r="AC88" i="102"/>
  <c r="AB88" i="102"/>
  <c r="AA88" i="102"/>
  <c r="Z88" i="102"/>
  <c r="Y88" i="102"/>
  <c r="X88" i="102"/>
  <c r="W88" i="102"/>
  <c r="V88" i="102"/>
  <c r="U88" i="102"/>
  <c r="T88" i="102"/>
  <c r="S88" i="102"/>
  <c r="R88" i="102"/>
  <c r="Q88" i="102"/>
  <c r="P88" i="102"/>
  <c r="AC87" i="102"/>
  <c r="AB87" i="102"/>
  <c r="AA87" i="102"/>
  <c r="Z87" i="102"/>
  <c r="Y87" i="102"/>
  <c r="X87" i="102"/>
  <c r="W87" i="102"/>
  <c r="V87" i="102"/>
  <c r="U87" i="102"/>
  <c r="T87" i="102"/>
  <c r="S87" i="102"/>
  <c r="R87" i="102"/>
  <c r="Q87" i="102"/>
  <c r="P87" i="102"/>
  <c r="AC86" i="102"/>
  <c r="AB86" i="102"/>
  <c r="AA86" i="102"/>
  <c r="Z86" i="102"/>
  <c r="Y86" i="102"/>
  <c r="X86" i="102"/>
  <c r="W86" i="102"/>
  <c r="V86" i="102"/>
  <c r="U86" i="102"/>
  <c r="T86" i="102"/>
  <c r="S86" i="102"/>
  <c r="R86" i="102"/>
  <c r="Q86" i="102"/>
  <c r="P86" i="102"/>
  <c r="AC85" i="102"/>
  <c r="AB85" i="102"/>
  <c r="AA85" i="102"/>
  <c r="Z85" i="102"/>
  <c r="Y85" i="102"/>
  <c r="X85" i="102"/>
  <c r="W85" i="102"/>
  <c r="V85" i="102"/>
  <c r="U85" i="102"/>
  <c r="T85" i="102"/>
  <c r="S85" i="102"/>
  <c r="R85" i="102"/>
  <c r="Q85" i="102"/>
  <c r="P85" i="102"/>
  <c r="AC84" i="102"/>
  <c r="AB84" i="102"/>
  <c r="AA84" i="102"/>
  <c r="Z84" i="102"/>
  <c r="Y84" i="102"/>
  <c r="X84" i="102"/>
  <c r="W84" i="102"/>
  <c r="V84" i="102"/>
  <c r="U84" i="102"/>
  <c r="T84" i="102"/>
  <c r="S84" i="102"/>
  <c r="R84" i="102"/>
  <c r="Q84" i="102"/>
  <c r="P84" i="102"/>
  <c r="AC83" i="102"/>
  <c r="AB83" i="102"/>
  <c r="AA83" i="102"/>
  <c r="Z83" i="102"/>
  <c r="Y83" i="102"/>
  <c r="X83" i="102"/>
  <c r="W83" i="102"/>
  <c r="V83" i="102"/>
  <c r="U83" i="102"/>
  <c r="T83" i="102"/>
  <c r="S83" i="102"/>
  <c r="R83" i="102"/>
  <c r="Q83" i="102"/>
  <c r="P83" i="102"/>
  <c r="AC82" i="102"/>
  <c r="AB82" i="102"/>
  <c r="AA82" i="102"/>
  <c r="Z82" i="102"/>
  <c r="Y82" i="102"/>
  <c r="X82" i="102"/>
  <c r="W82" i="102"/>
  <c r="V82" i="102"/>
  <c r="U82" i="102"/>
  <c r="T82" i="102"/>
  <c r="S82" i="102"/>
  <c r="R82" i="102"/>
  <c r="Q82" i="102"/>
  <c r="P82" i="102"/>
  <c r="AC81" i="102"/>
  <c r="AB81" i="102"/>
  <c r="AA81" i="102"/>
  <c r="Z81" i="102"/>
  <c r="Y81" i="102"/>
  <c r="X81" i="102"/>
  <c r="W81" i="102"/>
  <c r="V81" i="102"/>
  <c r="U81" i="102"/>
  <c r="T81" i="102"/>
  <c r="S81" i="102"/>
  <c r="R81" i="102"/>
  <c r="Q81" i="102"/>
  <c r="P81" i="102"/>
  <c r="AC80" i="102"/>
  <c r="AB80" i="102"/>
  <c r="AA80" i="102"/>
  <c r="Z80" i="102"/>
  <c r="Y80" i="102"/>
  <c r="X80" i="102"/>
  <c r="W80" i="102"/>
  <c r="V80" i="102"/>
  <c r="U80" i="102"/>
  <c r="T80" i="102"/>
  <c r="S80" i="102"/>
  <c r="R80" i="102"/>
  <c r="Q80" i="102"/>
  <c r="P80" i="102"/>
  <c r="AC79" i="102"/>
  <c r="AB79" i="102"/>
  <c r="AA79" i="102"/>
  <c r="Z79" i="102"/>
  <c r="Y79" i="102"/>
  <c r="X79" i="102"/>
  <c r="W79" i="102"/>
  <c r="V79" i="102"/>
  <c r="U79" i="102"/>
  <c r="T79" i="102"/>
  <c r="S79" i="102"/>
  <c r="R79" i="102"/>
  <c r="Q79" i="102"/>
  <c r="P79" i="102"/>
  <c r="AC78" i="102"/>
  <c r="AB78" i="102"/>
  <c r="AA78" i="102"/>
  <c r="Z78" i="102"/>
  <c r="Y78" i="102"/>
  <c r="X78" i="102"/>
  <c r="W78" i="102"/>
  <c r="V78" i="102"/>
  <c r="U78" i="102"/>
  <c r="T78" i="102"/>
  <c r="S78" i="102"/>
  <c r="R78" i="102"/>
  <c r="Q78" i="102"/>
  <c r="P78" i="102"/>
  <c r="AC77" i="102"/>
  <c r="AB77" i="102"/>
  <c r="AA77" i="102"/>
  <c r="Z77" i="102"/>
  <c r="Y77" i="102"/>
  <c r="X77" i="102"/>
  <c r="W77" i="102"/>
  <c r="V77" i="102"/>
  <c r="U77" i="102"/>
  <c r="T77" i="102"/>
  <c r="S77" i="102"/>
  <c r="R77" i="102"/>
  <c r="Q77" i="102"/>
  <c r="P77" i="102"/>
  <c r="AC76" i="102"/>
  <c r="AB76" i="102"/>
  <c r="AA76" i="102"/>
  <c r="Z76" i="102"/>
  <c r="Y76" i="102"/>
  <c r="X76" i="102"/>
  <c r="W76" i="102"/>
  <c r="V76" i="102"/>
  <c r="U76" i="102"/>
  <c r="T76" i="102"/>
  <c r="S76" i="102"/>
  <c r="R76" i="102"/>
  <c r="Q76" i="102"/>
  <c r="P76" i="102"/>
  <c r="AC75" i="102"/>
  <c r="AB75" i="102"/>
  <c r="AA75" i="102"/>
  <c r="Z75" i="102"/>
  <c r="Y75" i="102"/>
  <c r="X75" i="102"/>
  <c r="W75" i="102"/>
  <c r="V75" i="102"/>
  <c r="U75" i="102"/>
  <c r="T75" i="102"/>
  <c r="S75" i="102"/>
  <c r="R75" i="102"/>
  <c r="Q75" i="102"/>
  <c r="P75" i="102"/>
  <c r="AC74" i="102"/>
  <c r="AB74" i="102"/>
  <c r="AA74" i="102"/>
  <c r="Z74" i="102"/>
  <c r="Y74" i="102"/>
  <c r="X74" i="102"/>
  <c r="W74" i="102"/>
  <c r="V74" i="102"/>
  <c r="U74" i="102"/>
  <c r="T74" i="102"/>
  <c r="S74" i="102"/>
  <c r="R74" i="102"/>
  <c r="Q74" i="102"/>
  <c r="P74" i="102"/>
  <c r="AC73" i="102"/>
  <c r="AB73" i="102"/>
  <c r="AA73" i="102"/>
  <c r="Z73" i="102"/>
  <c r="Y73" i="102"/>
  <c r="X73" i="102"/>
  <c r="W73" i="102"/>
  <c r="V73" i="102"/>
  <c r="U73" i="102"/>
  <c r="T73" i="102"/>
  <c r="S73" i="102"/>
  <c r="R73" i="102"/>
  <c r="Q73" i="102"/>
  <c r="P73" i="102"/>
  <c r="AC72" i="102"/>
  <c r="AB72" i="102"/>
  <c r="AA72" i="102"/>
  <c r="Z72" i="102"/>
  <c r="Y72" i="102"/>
  <c r="X72" i="102"/>
  <c r="W72" i="102"/>
  <c r="V72" i="102"/>
  <c r="U72" i="102"/>
  <c r="T72" i="102"/>
  <c r="S72" i="102"/>
  <c r="R72" i="102"/>
  <c r="Q72" i="102"/>
  <c r="P72" i="102"/>
  <c r="AC71" i="102"/>
  <c r="AB71" i="102"/>
  <c r="AA71" i="102"/>
  <c r="Z71" i="102"/>
  <c r="Y71" i="102"/>
  <c r="X71" i="102"/>
  <c r="W71" i="102"/>
  <c r="V71" i="102"/>
  <c r="U71" i="102"/>
  <c r="T71" i="102"/>
  <c r="S71" i="102"/>
  <c r="R71" i="102"/>
  <c r="Q71" i="102"/>
  <c r="P71" i="102"/>
  <c r="AC70" i="102"/>
  <c r="AB70" i="102"/>
  <c r="AA70" i="102"/>
  <c r="Z70" i="102"/>
  <c r="Y70" i="102"/>
  <c r="X70" i="102"/>
  <c r="W70" i="102"/>
  <c r="V70" i="102"/>
  <c r="U70" i="102"/>
  <c r="T70" i="102"/>
  <c r="S70" i="102"/>
  <c r="R70" i="102"/>
  <c r="Q70" i="102"/>
  <c r="P70" i="102"/>
  <c r="AC69" i="102"/>
  <c r="AB69" i="102"/>
  <c r="AA69" i="102"/>
  <c r="Z69" i="102"/>
  <c r="Y69" i="102"/>
  <c r="X69" i="102"/>
  <c r="W69" i="102"/>
  <c r="V69" i="102"/>
  <c r="U69" i="102"/>
  <c r="T69" i="102"/>
  <c r="S69" i="102"/>
  <c r="R69" i="102"/>
  <c r="Q69" i="102"/>
  <c r="AC68" i="102"/>
  <c r="AB68" i="102"/>
  <c r="AA68" i="102"/>
  <c r="Z68" i="102"/>
  <c r="Y68" i="102"/>
  <c r="X68" i="102"/>
  <c r="W68" i="102"/>
  <c r="V68" i="102"/>
  <c r="U68" i="102"/>
  <c r="T68" i="102"/>
  <c r="S68" i="102"/>
  <c r="R68" i="102"/>
  <c r="Q68" i="102"/>
  <c r="P68" i="102"/>
  <c r="AC67" i="102"/>
  <c r="AB67" i="102"/>
  <c r="AA67" i="102"/>
  <c r="Z67" i="102"/>
  <c r="Y67" i="102"/>
  <c r="X67" i="102"/>
  <c r="W67" i="102"/>
  <c r="V67" i="102"/>
  <c r="U67" i="102"/>
  <c r="T67" i="102"/>
  <c r="S67" i="102"/>
  <c r="R67" i="102"/>
  <c r="Q67" i="102"/>
  <c r="P67" i="102"/>
  <c r="AC66" i="102"/>
  <c r="AB66" i="102"/>
  <c r="AA66" i="102"/>
  <c r="Z66" i="102"/>
  <c r="Y66" i="102"/>
  <c r="X66" i="102"/>
  <c r="W66" i="102"/>
  <c r="V66" i="102"/>
  <c r="U66" i="102"/>
  <c r="T66" i="102"/>
  <c r="S66" i="102"/>
  <c r="R66" i="102"/>
  <c r="Q66" i="102"/>
  <c r="P66" i="102"/>
  <c r="AC65" i="102"/>
  <c r="AB65" i="102"/>
  <c r="AA65" i="102"/>
  <c r="Z65" i="102"/>
  <c r="Y65" i="102"/>
  <c r="X65" i="102"/>
  <c r="W65" i="102"/>
  <c r="V65" i="102"/>
  <c r="U65" i="102"/>
  <c r="T65" i="102"/>
  <c r="S65" i="102"/>
  <c r="R65" i="102"/>
  <c r="Q65" i="102"/>
  <c r="P65" i="102"/>
  <c r="AC64" i="102"/>
  <c r="AB64" i="102"/>
  <c r="AA64" i="102"/>
  <c r="Z64" i="102"/>
  <c r="Y64" i="102"/>
  <c r="X64" i="102"/>
  <c r="W64" i="102"/>
  <c r="V64" i="102"/>
  <c r="U64" i="102"/>
  <c r="T64" i="102"/>
  <c r="S64" i="102"/>
  <c r="R64" i="102"/>
  <c r="Q64" i="102"/>
  <c r="P64" i="102"/>
  <c r="AC62" i="102"/>
  <c r="AB62" i="102"/>
  <c r="AA62" i="102"/>
  <c r="Z62" i="102"/>
  <c r="Y62" i="102"/>
  <c r="X62" i="102"/>
  <c r="W62" i="102"/>
  <c r="V62" i="102"/>
  <c r="U62" i="102"/>
  <c r="T62" i="102"/>
  <c r="S62" i="102"/>
  <c r="R62" i="102"/>
  <c r="Q62" i="102"/>
  <c r="P62" i="102"/>
  <c r="AC61" i="102"/>
  <c r="AB61" i="102"/>
  <c r="AA61" i="102"/>
  <c r="Z61" i="102"/>
  <c r="Y61" i="102"/>
  <c r="X61" i="102"/>
  <c r="W61" i="102"/>
  <c r="V61" i="102"/>
  <c r="U61" i="102"/>
  <c r="T61" i="102"/>
  <c r="S61" i="102"/>
  <c r="R61" i="102"/>
  <c r="Q61" i="102"/>
  <c r="P61" i="102"/>
  <c r="AC60" i="102"/>
  <c r="AB60" i="102"/>
  <c r="AA60" i="102"/>
  <c r="Z60" i="102"/>
  <c r="Y60" i="102"/>
  <c r="X60" i="102"/>
  <c r="W60" i="102"/>
  <c r="V60" i="102"/>
  <c r="U60" i="102"/>
  <c r="T60" i="102"/>
  <c r="S60" i="102"/>
  <c r="R60" i="102"/>
  <c r="Q60" i="102"/>
  <c r="P60" i="102"/>
  <c r="AC59" i="102"/>
  <c r="AB59" i="102"/>
  <c r="AA59" i="102"/>
  <c r="Z59" i="102"/>
  <c r="Y59" i="102"/>
  <c r="X59" i="102"/>
  <c r="W59" i="102"/>
  <c r="V59" i="102"/>
  <c r="U59" i="102"/>
  <c r="T59" i="102"/>
  <c r="S59" i="102"/>
  <c r="R59" i="102"/>
  <c r="Q59" i="102"/>
  <c r="P59" i="102"/>
  <c r="AC58" i="102"/>
  <c r="AB58" i="102"/>
  <c r="AA58" i="102"/>
  <c r="Z58" i="102"/>
  <c r="Y58" i="102"/>
  <c r="X58" i="102"/>
  <c r="W58" i="102"/>
  <c r="V58" i="102"/>
  <c r="U58" i="102"/>
  <c r="T58" i="102"/>
  <c r="S58" i="102"/>
  <c r="R58" i="102"/>
  <c r="Q58" i="102"/>
  <c r="P58" i="102"/>
  <c r="AC57" i="102"/>
  <c r="AB57" i="102"/>
  <c r="AA57" i="102"/>
  <c r="Z57" i="102"/>
  <c r="Y57" i="102"/>
  <c r="X57" i="102"/>
  <c r="W57" i="102"/>
  <c r="V57" i="102"/>
  <c r="U57" i="102"/>
  <c r="T57" i="102"/>
  <c r="S57" i="102"/>
  <c r="R57" i="102"/>
  <c r="Q57" i="102"/>
  <c r="P57" i="102"/>
  <c r="AC56" i="102"/>
  <c r="AB56" i="102"/>
  <c r="AA56" i="102"/>
  <c r="Z56" i="102"/>
  <c r="Y56" i="102"/>
  <c r="X56" i="102"/>
  <c r="W56" i="102"/>
  <c r="V56" i="102"/>
  <c r="U56" i="102"/>
  <c r="T56" i="102"/>
  <c r="S56" i="102"/>
  <c r="R56" i="102"/>
  <c r="Q56" i="102"/>
  <c r="P56" i="102"/>
  <c r="AC55" i="102"/>
  <c r="AB55" i="102"/>
  <c r="AA55" i="102"/>
  <c r="Z55" i="102"/>
  <c r="Y55" i="102"/>
  <c r="X55" i="102"/>
  <c r="W55" i="102"/>
  <c r="V55" i="102"/>
  <c r="U55" i="102"/>
  <c r="T55" i="102"/>
  <c r="S55" i="102"/>
  <c r="R55" i="102"/>
  <c r="Q55" i="102"/>
  <c r="P55" i="102"/>
  <c r="AC54" i="102"/>
  <c r="AB54" i="102"/>
  <c r="AA54" i="102"/>
  <c r="Z54" i="102"/>
  <c r="Y54" i="102"/>
  <c r="X54" i="102"/>
  <c r="W54" i="102"/>
  <c r="V54" i="102"/>
  <c r="U54" i="102"/>
  <c r="T54" i="102"/>
  <c r="S54" i="102"/>
  <c r="R54" i="102"/>
  <c r="Q54" i="102"/>
  <c r="P54" i="102"/>
  <c r="AC53" i="102"/>
  <c r="AB53" i="102"/>
  <c r="AA53" i="102"/>
  <c r="Z53" i="102"/>
  <c r="Y53" i="102"/>
  <c r="X53" i="102"/>
  <c r="W53" i="102"/>
  <c r="V53" i="102"/>
  <c r="U53" i="102"/>
  <c r="T53" i="102"/>
  <c r="S53" i="102"/>
  <c r="R53" i="102"/>
  <c r="Q53" i="102"/>
  <c r="P53" i="102"/>
  <c r="AC52" i="102"/>
  <c r="AB52" i="102"/>
  <c r="AA52" i="102"/>
  <c r="Z52" i="102"/>
  <c r="Y52" i="102"/>
  <c r="X52" i="102"/>
  <c r="W52" i="102"/>
  <c r="V52" i="102"/>
  <c r="U52" i="102"/>
  <c r="T52" i="102"/>
  <c r="S52" i="102"/>
  <c r="R52" i="102"/>
  <c r="Q52" i="102"/>
  <c r="P52" i="102"/>
  <c r="AC51" i="102"/>
  <c r="AB51" i="102"/>
  <c r="AA51" i="102"/>
  <c r="Z51" i="102"/>
  <c r="Y51" i="102"/>
  <c r="X51" i="102"/>
  <c r="W51" i="102"/>
  <c r="V51" i="102"/>
  <c r="U51" i="102"/>
  <c r="T51" i="102"/>
  <c r="S51" i="102"/>
  <c r="R51" i="102"/>
  <c r="Q51" i="102"/>
  <c r="P51" i="102"/>
  <c r="AC50" i="102"/>
  <c r="AB50" i="102"/>
  <c r="AA50" i="102"/>
  <c r="Z50" i="102"/>
  <c r="Y50" i="102"/>
  <c r="X50" i="102"/>
  <c r="W50" i="102"/>
  <c r="V50" i="102"/>
  <c r="U50" i="102"/>
  <c r="T50" i="102"/>
  <c r="S50" i="102"/>
  <c r="R50" i="102"/>
  <c r="Q50" i="102"/>
  <c r="P50" i="102"/>
  <c r="AC49" i="102"/>
  <c r="AB49" i="102"/>
  <c r="AA49" i="102"/>
  <c r="Z49" i="102"/>
  <c r="Y49" i="102"/>
  <c r="X49" i="102"/>
  <c r="W49" i="102"/>
  <c r="V49" i="102"/>
  <c r="U49" i="102"/>
  <c r="T49" i="102"/>
  <c r="S49" i="102"/>
  <c r="R49" i="102"/>
  <c r="Q49" i="102"/>
  <c r="P49" i="102"/>
  <c r="AC48" i="102"/>
  <c r="AB48" i="102"/>
  <c r="AA48" i="102"/>
  <c r="Z48" i="102"/>
  <c r="Y48" i="102"/>
  <c r="X48" i="102"/>
  <c r="W48" i="102"/>
  <c r="V48" i="102"/>
  <c r="U48" i="102"/>
  <c r="T48" i="102"/>
  <c r="S48" i="102"/>
  <c r="R48" i="102"/>
  <c r="Q48" i="102"/>
  <c r="P48" i="102"/>
  <c r="AC47" i="102"/>
  <c r="AB47" i="102"/>
  <c r="AA47" i="102"/>
  <c r="Z47" i="102"/>
  <c r="Y47" i="102"/>
  <c r="X47" i="102"/>
  <c r="W47" i="102"/>
  <c r="V47" i="102"/>
  <c r="U47" i="102"/>
  <c r="T47" i="102"/>
  <c r="S47" i="102"/>
  <c r="R47" i="102"/>
  <c r="Q47" i="102"/>
  <c r="P47" i="102"/>
  <c r="AC46" i="102"/>
  <c r="AB46" i="102"/>
  <c r="AA46" i="102"/>
  <c r="Z46" i="102"/>
  <c r="Y46" i="102"/>
  <c r="X46" i="102"/>
  <c r="W46" i="102"/>
  <c r="V46" i="102"/>
  <c r="U46" i="102"/>
  <c r="T46" i="102"/>
  <c r="S46" i="102"/>
  <c r="R46" i="102"/>
  <c r="Q46" i="102"/>
  <c r="P46" i="102"/>
  <c r="AC45" i="102"/>
  <c r="AB45" i="102"/>
  <c r="AA45" i="102"/>
  <c r="Z45" i="102"/>
  <c r="Y45" i="102"/>
  <c r="X45" i="102"/>
  <c r="W45" i="102"/>
  <c r="V45" i="102"/>
  <c r="U45" i="102"/>
  <c r="T45" i="102"/>
  <c r="S45" i="102"/>
  <c r="R45" i="102"/>
  <c r="Q45" i="102"/>
  <c r="P45" i="102"/>
  <c r="AC44" i="102"/>
  <c r="AB44" i="102"/>
  <c r="AA44" i="102"/>
  <c r="Z44" i="102"/>
  <c r="Y44" i="102"/>
  <c r="X44" i="102"/>
  <c r="W44" i="102"/>
  <c r="V44" i="102"/>
  <c r="U44" i="102"/>
  <c r="T44" i="102"/>
  <c r="S44" i="102"/>
  <c r="R44" i="102"/>
  <c r="Q44" i="102"/>
  <c r="P44" i="102"/>
  <c r="AC43" i="102"/>
  <c r="AB43" i="102"/>
  <c r="AA43" i="102"/>
  <c r="Z43" i="102"/>
  <c r="Y43" i="102"/>
  <c r="X43" i="102"/>
  <c r="W43" i="102"/>
  <c r="V43" i="102"/>
  <c r="U43" i="102"/>
  <c r="T43" i="102"/>
  <c r="S43" i="102"/>
  <c r="R43" i="102"/>
  <c r="Q43" i="102"/>
  <c r="P43" i="102"/>
  <c r="AC42" i="102"/>
  <c r="AB42" i="102"/>
  <c r="AA42" i="102"/>
  <c r="Z42" i="102"/>
  <c r="Y42" i="102"/>
  <c r="X42" i="102"/>
  <c r="W42" i="102"/>
  <c r="V42" i="102"/>
  <c r="U42" i="102"/>
  <c r="T42" i="102"/>
  <c r="S42" i="102"/>
  <c r="R42" i="102"/>
  <c r="Q42" i="102"/>
  <c r="P42" i="102"/>
  <c r="AC41" i="102"/>
  <c r="AB41" i="102"/>
  <c r="AA41" i="102"/>
  <c r="Z41" i="102"/>
  <c r="Y41" i="102"/>
  <c r="X41" i="102"/>
  <c r="W41" i="102"/>
  <c r="V41" i="102"/>
  <c r="U41" i="102"/>
  <c r="T41" i="102"/>
  <c r="S41" i="102"/>
  <c r="R41" i="102"/>
  <c r="Q41" i="102"/>
  <c r="P41" i="102"/>
  <c r="AC40" i="102"/>
  <c r="AB40" i="102"/>
  <c r="AA40" i="102"/>
  <c r="Z40" i="102"/>
  <c r="Y40" i="102"/>
  <c r="X40" i="102"/>
  <c r="W40" i="102"/>
  <c r="V40" i="102"/>
  <c r="U40" i="102"/>
  <c r="T40" i="102"/>
  <c r="S40" i="102"/>
  <c r="R40" i="102"/>
  <c r="Q40" i="102"/>
  <c r="P40" i="102"/>
  <c r="AC39" i="102"/>
  <c r="AB39" i="102"/>
  <c r="AA39" i="102"/>
  <c r="Z39" i="102"/>
  <c r="Y39" i="102"/>
  <c r="X39" i="102"/>
  <c r="W39" i="102"/>
  <c r="V39" i="102"/>
  <c r="U39" i="102"/>
  <c r="T39" i="102"/>
  <c r="S39" i="102"/>
  <c r="R39" i="102"/>
  <c r="Q39" i="102"/>
  <c r="P39" i="102"/>
  <c r="AC38" i="102"/>
  <c r="AB38" i="102"/>
  <c r="AA38" i="102"/>
  <c r="Z38" i="102"/>
  <c r="Y38" i="102"/>
  <c r="X38" i="102"/>
  <c r="W38" i="102"/>
  <c r="V38" i="102"/>
  <c r="U38" i="102"/>
  <c r="T38" i="102"/>
  <c r="S38" i="102"/>
  <c r="R38" i="102"/>
  <c r="Q38" i="102"/>
  <c r="P38" i="102"/>
  <c r="AC37" i="102"/>
  <c r="AB37" i="102"/>
  <c r="AA37" i="102"/>
  <c r="Z37" i="102"/>
  <c r="Y37" i="102"/>
  <c r="X37" i="102"/>
  <c r="W37" i="102"/>
  <c r="V37" i="102"/>
  <c r="U37" i="102"/>
  <c r="T37" i="102"/>
  <c r="S37" i="102"/>
  <c r="R37" i="102"/>
  <c r="Q37" i="102"/>
  <c r="P37" i="102"/>
  <c r="AC36" i="102"/>
  <c r="AB36" i="102"/>
  <c r="AA36" i="102"/>
  <c r="Z36" i="102"/>
  <c r="Y36" i="102"/>
  <c r="X36" i="102"/>
  <c r="W36" i="102"/>
  <c r="V36" i="102"/>
  <c r="U36" i="102"/>
  <c r="T36" i="102"/>
  <c r="S36" i="102"/>
  <c r="R36" i="102"/>
  <c r="Q36" i="102"/>
  <c r="P36" i="102"/>
  <c r="AC35" i="102"/>
  <c r="AB35" i="102"/>
  <c r="AA35" i="102"/>
  <c r="Z35" i="102"/>
  <c r="Y35" i="102"/>
  <c r="X35" i="102"/>
  <c r="W35" i="102"/>
  <c r="V35" i="102"/>
  <c r="U35" i="102"/>
  <c r="T35" i="102"/>
  <c r="S35" i="102"/>
  <c r="R35" i="102"/>
  <c r="Q35" i="102"/>
  <c r="P35" i="102"/>
  <c r="AC34" i="102"/>
  <c r="AB34" i="102"/>
  <c r="AA34" i="102"/>
  <c r="Z34" i="102"/>
  <c r="Y34" i="102"/>
  <c r="X34" i="102"/>
  <c r="W34" i="102"/>
  <c r="V34" i="102"/>
  <c r="U34" i="102"/>
  <c r="T34" i="102"/>
  <c r="S34" i="102"/>
  <c r="R34" i="102"/>
  <c r="Q34" i="102"/>
  <c r="P34" i="102"/>
  <c r="AC33" i="102"/>
  <c r="AB33" i="102"/>
  <c r="AA33" i="102"/>
  <c r="Z33" i="102"/>
  <c r="Y33" i="102"/>
  <c r="X33" i="102"/>
  <c r="W33" i="102"/>
  <c r="V33" i="102"/>
  <c r="U33" i="102"/>
  <c r="T33" i="102"/>
  <c r="S33" i="102"/>
  <c r="R33" i="102"/>
  <c r="Q33" i="102"/>
  <c r="P33" i="102"/>
  <c r="AC32" i="102"/>
  <c r="AB32" i="102"/>
  <c r="AA32" i="102"/>
  <c r="Z32" i="102"/>
  <c r="Y32" i="102"/>
  <c r="X32" i="102"/>
  <c r="W32" i="102"/>
  <c r="V32" i="102"/>
  <c r="U32" i="102"/>
  <c r="T32" i="102"/>
  <c r="S32" i="102"/>
  <c r="R32" i="102"/>
  <c r="Q32" i="102"/>
  <c r="P32" i="102"/>
  <c r="AC31" i="102"/>
  <c r="AB31" i="102"/>
  <c r="AA31" i="102"/>
  <c r="Z31" i="102"/>
  <c r="Y31" i="102"/>
  <c r="X31" i="102"/>
  <c r="W31" i="102"/>
  <c r="V31" i="102"/>
  <c r="U31" i="102"/>
  <c r="T31" i="102"/>
  <c r="S31" i="102"/>
  <c r="R31" i="102"/>
  <c r="Q31" i="102"/>
  <c r="P31" i="102"/>
  <c r="AC30" i="102"/>
  <c r="AB30" i="102"/>
  <c r="AA30" i="102"/>
  <c r="Z30" i="102"/>
  <c r="Y30" i="102"/>
  <c r="X30" i="102"/>
  <c r="W30" i="102"/>
  <c r="V30" i="102"/>
  <c r="U30" i="102"/>
  <c r="T30" i="102"/>
  <c r="S30" i="102"/>
  <c r="R30" i="102"/>
  <c r="Q30" i="102"/>
  <c r="P30" i="102"/>
  <c r="AC29" i="102"/>
  <c r="AB29" i="102"/>
  <c r="AA29" i="102"/>
  <c r="Z29" i="102"/>
  <c r="Y29" i="102"/>
  <c r="X29" i="102"/>
  <c r="W29" i="102"/>
  <c r="V29" i="102"/>
  <c r="U29" i="102"/>
  <c r="T29" i="102"/>
  <c r="S29" i="102"/>
  <c r="R29" i="102"/>
  <c r="Q29" i="102"/>
  <c r="P29" i="102"/>
  <c r="AC28" i="102"/>
  <c r="AB28" i="102"/>
  <c r="AA28" i="102"/>
  <c r="Z28" i="102"/>
  <c r="Y28" i="102"/>
  <c r="X28" i="102"/>
  <c r="W28" i="102"/>
  <c r="V28" i="102"/>
  <c r="U28" i="102"/>
  <c r="T28" i="102"/>
  <c r="S28" i="102"/>
  <c r="R28" i="102"/>
  <c r="Q28" i="102"/>
  <c r="P28" i="102"/>
  <c r="AC27" i="102"/>
  <c r="AB27" i="102"/>
  <c r="AA27" i="102"/>
  <c r="Z27" i="102"/>
  <c r="Y27" i="102"/>
  <c r="X27" i="102"/>
  <c r="W27" i="102"/>
  <c r="V27" i="102"/>
  <c r="U27" i="102"/>
  <c r="T27" i="102"/>
  <c r="S27" i="102"/>
  <c r="R27" i="102"/>
  <c r="Q27" i="102"/>
  <c r="P27" i="102"/>
  <c r="AC26" i="102"/>
  <c r="AB26" i="102"/>
  <c r="AA26" i="102"/>
  <c r="Z26" i="102"/>
  <c r="Y26" i="102"/>
  <c r="X26" i="102"/>
  <c r="W26" i="102"/>
  <c r="V26" i="102"/>
  <c r="U26" i="102"/>
  <c r="T26" i="102"/>
  <c r="S26" i="102"/>
  <c r="R26" i="102"/>
  <c r="Q26" i="102"/>
  <c r="P26" i="102"/>
  <c r="AC25" i="102"/>
  <c r="AB25" i="102"/>
  <c r="AA25" i="102"/>
  <c r="Z25" i="102"/>
  <c r="Y25" i="102"/>
  <c r="X25" i="102"/>
  <c r="W25" i="102"/>
  <c r="V25" i="102"/>
  <c r="U25" i="102"/>
  <c r="T25" i="102"/>
  <c r="S25" i="102"/>
  <c r="R25" i="102"/>
  <c r="Q25" i="102"/>
  <c r="P25" i="102"/>
  <c r="AC24" i="102"/>
  <c r="AB24" i="102"/>
  <c r="AA24" i="102"/>
  <c r="Z24" i="102"/>
  <c r="Y24" i="102"/>
  <c r="X24" i="102"/>
  <c r="W24" i="102"/>
  <c r="V24" i="102"/>
  <c r="U24" i="102"/>
  <c r="T24" i="102"/>
  <c r="S24" i="102"/>
  <c r="R24" i="102"/>
  <c r="Q24" i="102"/>
  <c r="P24" i="102"/>
  <c r="AB23" i="102"/>
  <c r="AA23" i="102"/>
  <c r="Z23" i="102"/>
  <c r="Y23" i="102"/>
  <c r="X23" i="102"/>
  <c r="W23" i="102"/>
  <c r="V23" i="102"/>
  <c r="U23" i="102"/>
  <c r="T23" i="102"/>
  <c r="S23" i="102"/>
  <c r="R23" i="102"/>
  <c r="Q23" i="102"/>
  <c r="P23" i="102"/>
  <c r="AC23" i="102" s="1"/>
  <c r="AB22" i="102"/>
  <c r="AA22" i="102"/>
  <c r="Z22" i="102"/>
  <c r="Y22" i="102"/>
  <c r="X22" i="102"/>
  <c r="W22" i="102"/>
  <c r="V22" i="102"/>
  <c r="U22" i="102"/>
  <c r="T22" i="102"/>
  <c r="S22" i="102"/>
  <c r="R22" i="102"/>
  <c r="Q22" i="102"/>
  <c r="P22" i="102"/>
  <c r="AC22" i="102" s="1"/>
  <c r="AC21" i="102"/>
  <c r="AB21" i="102"/>
  <c r="AA21" i="102"/>
  <c r="Z21" i="102"/>
  <c r="Y21" i="102"/>
  <c r="X21" i="102"/>
  <c r="W21" i="102"/>
  <c r="V21" i="102"/>
  <c r="U21" i="102"/>
  <c r="T21" i="102"/>
  <c r="S21" i="102"/>
  <c r="R21" i="102"/>
  <c r="Q21" i="102"/>
  <c r="P21" i="102"/>
  <c r="AC20" i="102"/>
  <c r="AB20" i="102"/>
  <c r="AA20" i="102"/>
  <c r="Z20" i="102"/>
  <c r="Y20" i="102"/>
  <c r="X20" i="102"/>
  <c r="W20" i="102"/>
  <c r="V20" i="102"/>
  <c r="U20" i="102"/>
  <c r="T20" i="102"/>
  <c r="S20" i="102"/>
  <c r="R20" i="102"/>
  <c r="Q20" i="102"/>
  <c r="P20" i="102"/>
  <c r="AC19" i="102"/>
  <c r="AB19" i="102"/>
  <c r="AA19" i="102"/>
  <c r="Z19" i="102"/>
  <c r="Y19" i="102"/>
  <c r="X19" i="102"/>
  <c r="W19" i="102"/>
  <c r="V19" i="102"/>
  <c r="U19" i="102"/>
  <c r="T19" i="102"/>
  <c r="S19" i="102"/>
  <c r="R19" i="102"/>
  <c r="Q19" i="102"/>
  <c r="P19" i="102"/>
  <c r="AC18" i="102"/>
  <c r="AB18" i="102"/>
  <c r="AA18" i="102"/>
  <c r="Z18" i="102"/>
  <c r="Y18" i="102"/>
  <c r="X18" i="102"/>
  <c r="W18" i="102"/>
  <c r="V18" i="102"/>
  <c r="U18" i="102"/>
  <c r="T18" i="102"/>
  <c r="S18" i="102"/>
  <c r="R18" i="102"/>
  <c r="Q18" i="102"/>
  <c r="P18" i="102"/>
  <c r="AC17" i="102"/>
  <c r="AB17" i="102"/>
  <c r="AA17" i="102"/>
  <c r="Z17" i="102"/>
  <c r="Y17" i="102"/>
  <c r="X17" i="102"/>
  <c r="W17" i="102"/>
  <c r="V17" i="102"/>
  <c r="U17" i="102"/>
  <c r="T17" i="102"/>
  <c r="S17" i="102"/>
  <c r="R17" i="102"/>
  <c r="Q17" i="102"/>
  <c r="P17" i="102"/>
  <c r="AC16" i="102"/>
  <c r="AB16" i="102"/>
  <c r="AA16" i="102"/>
  <c r="Z16" i="102"/>
  <c r="Y16" i="102"/>
  <c r="X16" i="102"/>
  <c r="W16" i="102"/>
  <c r="V16" i="102"/>
  <c r="U16" i="102"/>
  <c r="T16" i="102"/>
  <c r="S16" i="102"/>
  <c r="R16" i="102"/>
  <c r="Q16" i="102"/>
  <c r="P16" i="102"/>
  <c r="AC15" i="102"/>
  <c r="AB15" i="102"/>
  <c r="AA15" i="102"/>
  <c r="Z15" i="102"/>
  <c r="Y15" i="102"/>
  <c r="X15" i="102"/>
  <c r="W15" i="102"/>
  <c r="V15" i="102"/>
  <c r="U15" i="102"/>
  <c r="T15" i="102"/>
  <c r="S15" i="102"/>
  <c r="R15" i="102"/>
  <c r="Q15" i="102"/>
  <c r="P15" i="102"/>
  <c r="AC14" i="102"/>
  <c r="AB14" i="102"/>
  <c r="AA14" i="102"/>
  <c r="Z14" i="102"/>
  <c r="Y14" i="102"/>
  <c r="X14" i="102"/>
  <c r="W14" i="102"/>
  <c r="V14" i="102"/>
  <c r="U14" i="102"/>
  <c r="T14" i="102"/>
  <c r="S14" i="102"/>
  <c r="R14" i="102"/>
  <c r="Q14" i="102"/>
  <c r="P14" i="102"/>
  <c r="AC13" i="102"/>
  <c r="AB13" i="102"/>
  <c r="AA13" i="102"/>
  <c r="Z13" i="102"/>
  <c r="Y13" i="102"/>
  <c r="X13" i="102"/>
  <c r="W13" i="102"/>
  <c r="V13" i="102"/>
  <c r="U13" i="102"/>
  <c r="T13" i="102"/>
  <c r="S13" i="102"/>
  <c r="R13" i="102"/>
  <c r="Q13" i="102"/>
  <c r="P13" i="102"/>
  <c r="AB12" i="102"/>
  <c r="AA12" i="102"/>
  <c r="Z12" i="102"/>
  <c r="Y12" i="102"/>
  <c r="X12" i="102"/>
  <c r="W12" i="102"/>
  <c r="V12" i="102"/>
  <c r="U12" i="102"/>
  <c r="T12" i="102"/>
  <c r="S12" i="102"/>
  <c r="R12" i="102"/>
  <c r="Q12" i="102"/>
  <c r="P12" i="102"/>
  <c r="AC12" i="102" s="1"/>
  <c r="AC11" i="102"/>
  <c r="AB11" i="102"/>
  <c r="AA11" i="102"/>
  <c r="Z11" i="102"/>
  <c r="Y11" i="102"/>
  <c r="X11" i="102"/>
  <c r="W11" i="102"/>
  <c r="V11" i="102"/>
  <c r="U11" i="102"/>
  <c r="T11" i="102"/>
  <c r="S11" i="102"/>
  <c r="R11" i="102"/>
  <c r="Q11" i="102"/>
  <c r="P11" i="102"/>
  <c r="AC10" i="102"/>
  <c r="AB10" i="102"/>
  <c r="AA10" i="102"/>
  <c r="Z10" i="102"/>
  <c r="Y10" i="102"/>
  <c r="X10" i="102"/>
  <c r="W10" i="102"/>
  <c r="V10" i="102"/>
  <c r="U10" i="102"/>
  <c r="T10" i="102"/>
  <c r="S10" i="102"/>
  <c r="R10" i="102"/>
  <c r="Q10" i="102"/>
  <c r="P10" i="102"/>
  <c r="AC9" i="102"/>
  <c r="AB9" i="102"/>
  <c r="AA9" i="102"/>
  <c r="Z9" i="102"/>
  <c r="Y9" i="102"/>
  <c r="X9" i="102"/>
  <c r="W9" i="102"/>
  <c r="V9" i="102"/>
  <c r="U9" i="102"/>
  <c r="T9" i="102"/>
  <c r="S9" i="102"/>
  <c r="R9" i="102"/>
  <c r="Q9" i="102"/>
  <c r="P9" i="102"/>
  <c r="AB8" i="102"/>
  <c r="AA8" i="102"/>
  <c r="Z8" i="102"/>
  <c r="Y8" i="102"/>
  <c r="X8" i="102"/>
  <c r="W8" i="102"/>
  <c r="V8" i="102"/>
  <c r="U8" i="102"/>
  <c r="T8" i="102"/>
  <c r="S8" i="102"/>
  <c r="R8" i="102"/>
  <c r="Q8" i="102"/>
  <c r="P8" i="102"/>
  <c r="AC8" i="102" s="1"/>
  <c r="AC7" i="102"/>
  <c r="AB7" i="102"/>
  <c r="AA7" i="102"/>
  <c r="Z7" i="102"/>
  <c r="Y7" i="102"/>
  <c r="X7" i="102"/>
  <c r="W7" i="102"/>
  <c r="V7" i="102"/>
  <c r="U7" i="102"/>
  <c r="T7" i="102"/>
  <c r="S7" i="102"/>
  <c r="R7" i="102"/>
  <c r="Q7" i="102"/>
  <c r="P7" i="102"/>
  <c r="AC6" i="102"/>
  <c r="AB6" i="102"/>
  <c r="AA6" i="102"/>
  <c r="Z6" i="102"/>
  <c r="Y6" i="102"/>
  <c r="X6" i="102"/>
  <c r="W6" i="102"/>
  <c r="V6" i="102"/>
  <c r="U6" i="102"/>
  <c r="T6" i="102"/>
  <c r="S6" i="102"/>
  <c r="R6" i="102"/>
  <c r="Q6" i="102"/>
  <c r="P6" i="102"/>
  <c r="AB5" i="102"/>
  <c r="AA5" i="102"/>
  <c r="Z5" i="102"/>
  <c r="Y5" i="102"/>
  <c r="W5" i="102"/>
  <c r="V5" i="102"/>
  <c r="U5" i="102"/>
  <c r="T5" i="102"/>
  <c r="S5" i="102"/>
  <c r="R5" i="102"/>
  <c r="Q5" i="102"/>
  <c r="E9" i="101"/>
  <c r="I4" i="102" l="1"/>
  <c r="J4" i="102"/>
  <c r="F4" i="102"/>
  <c r="G4" i="102"/>
  <c r="H4" i="102"/>
  <c r="D4" i="102"/>
  <c r="E4" i="102"/>
  <c r="E38" i="98"/>
  <c r="P45" i="104" l="1"/>
  <c r="P44" i="104"/>
  <c r="P43" i="104"/>
  <c r="P42" i="104"/>
  <c r="P41" i="104"/>
  <c r="AA144" i="98"/>
  <c r="AB130" i="98"/>
  <c r="AA130" i="98"/>
  <c r="C122" i="86"/>
  <c r="C121" i="86"/>
  <c r="C120" i="86"/>
  <c r="C119" i="86"/>
  <c r="C118" i="86"/>
  <c r="C117" i="86"/>
  <c r="C116" i="86"/>
  <c r="C115" i="86"/>
  <c r="C114" i="86"/>
  <c r="C113" i="86"/>
  <c r="C112" i="86"/>
  <c r="C111" i="86"/>
  <c r="C110" i="86"/>
  <c r="C109" i="86"/>
  <c r="C108" i="86"/>
  <c r="C107" i="86"/>
  <c r="C106" i="86"/>
  <c r="C105" i="86"/>
  <c r="C103" i="86"/>
  <c r="C102" i="86"/>
  <c r="C101" i="86"/>
  <c r="AA146" i="98"/>
  <c r="AA142" i="98"/>
  <c r="AH142" i="98" s="1"/>
  <c r="AA140" i="98"/>
  <c r="AH140" i="98" s="1"/>
  <c r="AA138" i="98"/>
  <c r="AH138" i="98" s="1"/>
  <c r="AA136" i="98"/>
  <c r="AH136" i="98" s="1"/>
  <c r="AB132" i="98"/>
  <c r="AA132" i="98"/>
  <c r="AB128" i="98"/>
  <c r="AA128" i="98"/>
  <c r="AB126" i="98"/>
  <c r="AA126" i="98"/>
  <c r="AB124" i="98"/>
  <c r="AA124" i="98"/>
  <c r="AB122" i="98"/>
  <c r="AA122" i="98"/>
  <c r="B69" i="98"/>
  <c r="B68" i="98"/>
  <c r="B67" i="98"/>
  <c r="B66" i="98"/>
  <c r="B65" i="98"/>
  <c r="B64" i="98"/>
  <c r="E8" i="101"/>
  <c r="M135" i="98" s="1"/>
  <c r="E2" i="101"/>
  <c r="J30" i="86"/>
  <c r="C104" i="86"/>
  <c r="F112" i="86"/>
  <c r="G112" i="86"/>
  <c r="H112" i="86" s="1"/>
  <c r="I112" i="86" s="1"/>
  <c r="G99" i="86"/>
  <c r="H99" i="86"/>
  <c r="Q82" i="86"/>
  <c r="P82" i="86"/>
  <c r="O82" i="86"/>
  <c r="N82" i="86"/>
  <c r="M82" i="86"/>
  <c r="L82" i="86"/>
  <c r="K82" i="86"/>
  <c r="J82" i="86"/>
  <c r="I82" i="86"/>
  <c r="H82" i="86"/>
  <c r="G82" i="86"/>
  <c r="F82" i="86"/>
  <c r="E82" i="86"/>
  <c r="D82" i="86"/>
  <c r="C82" i="86"/>
  <c r="E28" i="86"/>
  <c r="F28" i="86"/>
  <c r="G28" i="86"/>
  <c r="H28" i="86" s="1"/>
  <c r="I28" i="86" s="1"/>
  <c r="AD203" i="102"/>
  <c r="AD202" i="102"/>
  <c r="AD190" i="102"/>
  <c r="AD180" i="102"/>
  <c r="AD173" i="102"/>
  <c r="AD172" i="102"/>
  <c r="AD169" i="102"/>
  <c r="AD167" i="102"/>
  <c r="AD159" i="102"/>
  <c r="AD151" i="102"/>
  <c r="AD143" i="102"/>
  <c r="AD133" i="102"/>
  <c r="AD131" i="102"/>
  <c r="AD126" i="102"/>
  <c r="AD124" i="102"/>
  <c r="AD122" i="102"/>
  <c r="AD121" i="102"/>
  <c r="AD120" i="102"/>
  <c r="AD119" i="102"/>
  <c r="AD116" i="102"/>
  <c r="AD100" i="102"/>
  <c r="AD99" i="102"/>
  <c r="AD91" i="102"/>
  <c r="AD85" i="102"/>
  <c r="AD79" i="102"/>
  <c r="AD75" i="102"/>
  <c r="AD62" i="102"/>
  <c r="AD55" i="102"/>
  <c r="AD54" i="102"/>
  <c r="AD53" i="102"/>
  <c r="AD51" i="102"/>
  <c r="AD49" i="102"/>
  <c r="AD48" i="102"/>
  <c r="AD47" i="102"/>
  <c r="AD39" i="102"/>
  <c r="AD26" i="102"/>
  <c r="AD25" i="102"/>
  <c r="AD23" i="102"/>
  <c r="AD17" i="102"/>
  <c r="AD13" i="102"/>
  <c r="AD8" i="102"/>
  <c r="P5" i="102"/>
  <c r="C4" i="102" s="1"/>
  <c r="B4" i="102"/>
  <c r="D24" i="100"/>
  <c r="B24" i="100"/>
  <c r="D22" i="100"/>
  <c r="B22" i="100"/>
  <c r="B6" i="100"/>
  <c r="D1" i="100"/>
  <c r="AH17" i="98"/>
  <c r="AH239" i="98"/>
  <c r="AH243" i="98"/>
  <c r="P237" i="98"/>
  <c r="Q160" i="98"/>
  <c r="J159" i="98"/>
  <c r="Q158" i="98"/>
  <c r="W2" i="98"/>
  <c r="O2" i="98"/>
  <c r="J8" i="86"/>
  <c r="J16" i="86"/>
  <c r="J47" i="86"/>
  <c r="J19" i="86"/>
  <c r="J31" i="86"/>
  <c r="J3" i="86"/>
  <c r="J4" i="86"/>
  <c r="J11" i="86"/>
  <c r="J51" i="86"/>
  <c r="J24" i="86"/>
  <c r="J35" i="86"/>
  <c r="J10" i="86"/>
  <c r="J18" i="86"/>
  <c r="J28" i="86"/>
  <c r="J49" i="86"/>
  <c r="J33" i="86"/>
  <c r="J5" i="86"/>
  <c r="J13" i="86"/>
  <c r="J21" i="86"/>
  <c r="J43" i="86"/>
  <c r="J12" i="86"/>
  <c r="J20" i="86"/>
  <c r="J44" i="86"/>
  <c r="J6" i="86"/>
  <c r="J14" i="86"/>
  <c r="J22" i="86"/>
  <c r="J41" i="86"/>
  <c r="J7" i="86"/>
  <c r="J15" i="86"/>
  <c r="J23" i="86"/>
  <c r="J53" i="86"/>
  <c r="J40" i="86"/>
  <c r="J9" i="86"/>
  <c r="J17" i="86"/>
  <c r="J50" i="86"/>
  <c r="J34" i="86"/>
  <c r="J39" i="86"/>
  <c r="J48" i="86"/>
  <c r="J37" i="86"/>
  <c r="J52" i="86"/>
  <c r="J42" i="86"/>
  <c r="J32" i="86"/>
  <c r="J45" i="86"/>
  <c r="J36" i="86"/>
  <c r="AD147" i="102"/>
  <c r="AD212" i="102"/>
  <c r="J29" i="86"/>
  <c r="E100" i="86" s="1"/>
  <c r="J46" i="86"/>
  <c r="J38" i="86"/>
  <c r="H111" i="86"/>
  <c r="F111" i="86"/>
  <c r="G111" i="86"/>
  <c r="E111" i="86"/>
  <c r="F100" i="86"/>
  <c r="G100" i="86"/>
  <c r="P46" i="104" l="1"/>
  <c r="P55" i="104" s="1"/>
  <c r="C3" i="102"/>
  <c r="AC5" i="102"/>
  <c r="J3" i="102"/>
  <c r="I98" i="98"/>
  <c r="D3" i="102"/>
  <c r="AD69" i="102"/>
  <c r="AD78" i="102"/>
  <c r="AD105" i="102"/>
  <c r="AD109" i="102"/>
  <c r="AD117" i="102"/>
  <c r="AD118" i="102"/>
  <c r="AD136" i="102"/>
  <c r="AD144" i="102"/>
  <c r="AD148" i="102"/>
  <c r="AD152" i="102"/>
  <c r="AD175" i="102"/>
  <c r="AD185" i="102"/>
  <c r="AD186" i="102"/>
  <c r="AD195" i="102"/>
  <c r="AD215" i="102"/>
  <c r="AD216" i="102"/>
  <c r="AD29" i="102"/>
  <c r="AD200" i="102"/>
  <c r="AD6" i="102"/>
  <c r="E3" i="102"/>
  <c r="AD10" i="102"/>
  <c r="H3" i="102"/>
  <c r="AD21" i="102"/>
  <c r="AD32" i="102"/>
  <c r="AD33" i="102"/>
  <c r="AD37" i="102"/>
  <c r="AD42" i="102"/>
  <c r="AD50" i="102"/>
  <c r="AD59" i="102"/>
  <c r="AD72" i="102"/>
  <c r="AD73" i="102"/>
  <c r="AD84" i="102"/>
  <c r="AD88" i="102"/>
  <c r="AD89" i="102"/>
  <c r="AD96" i="102"/>
  <c r="AD97" i="102"/>
  <c r="AD102" i="102"/>
  <c r="AD127" i="102"/>
  <c r="AD128" i="102"/>
  <c r="AD157" i="102"/>
  <c r="AD161" i="102"/>
  <c r="AD165" i="102"/>
  <c r="AD177" i="102"/>
  <c r="AD181" i="102"/>
  <c r="AD189" i="102"/>
  <c r="AD14" i="102"/>
  <c r="AD30" i="102"/>
  <c r="AD45" i="102"/>
  <c r="AD101" i="102"/>
  <c r="AD111" i="102"/>
  <c r="AD112" i="102"/>
  <c r="AD201" i="102"/>
  <c r="AD214" i="102"/>
  <c r="AD213" i="102"/>
  <c r="AD58" i="102"/>
  <c r="AD64" i="102"/>
  <c r="AD130" i="102"/>
  <c r="AD135" i="102"/>
  <c r="AD145" i="102"/>
  <c r="AD158" i="102"/>
  <c r="AD160" i="102"/>
  <c r="AD80" i="102"/>
  <c r="AD24" i="102"/>
  <c r="AD27" i="102"/>
  <c r="AD61" i="102"/>
  <c r="AD83" i="102"/>
  <c r="AD94" i="102"/>
  <c r="AD95" i="102"/>
  <c r="AD156" i="102"/>
  <c r="AD170" i="102"/>
  <c r="AD171" i="102"/>
  <c r="AD179" i="102"/>
  <c r="AD208" i="102"/>
  <c r="AD36" i="102"/>
  <c r="AD52" i="102"/>
  <c r="AD71" i="102"/>
  <c r="AD106" i="102"/>
  <c r="AD142" i="102"/>
  <c r="AD168" i="102"/>
  <c r="AD196" i="102"/>
  <c r="AD209" i="102"/>
  <c r="AD19" i="102"/>
  <c r="AD34" i="102"/>
  <c r="AD35" i="102"/>
  <c r="AD44" i="102"/>
  <c r="AD70" i="102"/>
  <c r="AD92" i="102"/>
  <c r="AD115" i="102"/>
  <c r="AD141" i="102"/>
  <c r="AD166" i="102"/>
  <c r="AD198" i="102"/>
  <c r="AD207" i="102"/>
  <c r="AD211" i="102"/>
  <c r="AD217" i="102"/>
  <c r="AH126" i="98"/>
  <c r="AD68" i="102"/>
  <c r="AD114" i="102"/>
  <c r="AD140" i="102"/>
  <c r="AD193" i="102"/>
  <c r="AD206" i="102"/>
  <c r="AD16" i="102"/>
  <c r="AD20" i="102"/>
  <c r="AD41" i="102"/>
  <c r="AD67" i="102"/>
  <c r="AD76" i="102"/>
  <c r="AD108" i="102"/>
  <c r="AD113" i="102"/>
  <c r="AD139" i="102"/>
  <c r="AD197" i="102"/>
  <c r="AD210" i="102"/>
  <c r="F3" i="102"/>
  <c r="G3" i="102"/>
  <c r="AD40" i="102"/>
  <c r="AD205" i="102"/>
  <c r="I99" i="86"/>
  <c r="AD12" i="102"/>
  <c r="AD15" i="102"/>
  <c r="AD28" i="102"/>
  <c r="AD43" i="102"/>
  <c r="AD66" i="102"/>
  <c r="AD74" i="102"/>
  <c r="AD82" i="102"/>
  <c r="AD87" i="102"/>
  <c r="AD103" i="102"/>
  <c r="AD104" i="102"/>
  <c r="AD107" i="102"/>
  <c r="AD125" i="102"/>
  <c r="AD134" i="102"/>
  <c r="AD138" i="102"/>
  <c r="AD146" i="102"/>
  <c r="AD150" i="102"/>
  <c r="AD164" i="102"/>
  <c r="AD176" i="102"/>
  <c r="AD184" i="102"/>
  <c r="AD188" i="102"/>
  <c r="I3" i="102"/>
  <c r="AD7" i="102"/>
  <c r="AD31" i="102"/>
  <c r="AD57" i="102"/>
  <c r="AD86" i="102"/>
  <c r="AD98" i="102"/>
  <c r="AD129" i="102"/>
  <c r="AD183" i="102"/>
  <c r="AD192" i="102"/>
  <c r="J112" i="86"/>
  <c r="AD9" i="102"/>
  <c r="AD46" i="102"/>
  <c r="AD56" i="102"/>
  <c r="AD60" i="102"/>
  <c r="AD65" i="102"/>
  <c r="AD77" i="102"/>
  <c r="AD81" i="102"/>
  <c r="AD110" i="102"/>
  <c r="AD137" i="102"/>
  <c r="AD149" i="102"/>
  <c r="AD155" i="102"/>
  <c r="AD163" i="102"/>
  <c r="AD191" i="102"/>
  <c r="AD204" i="102"/>
  <c r="AD11" i="102"/>
  <c r="AD18" i="102"/>
  <c r="AD22" i="102"/>
  <c r="AD38" i="102"/>
  <c r="AD90" i="102"/>
  <c r="AD93" i="102"/>
  <c r="AD123" i="102"/>
  <c r="AD132" i="102"/>
  <c r="AD154" i="102"/>
  <c r="AD162" i="102"/>
  <c r="AD174" i="102"/>
  <c r="AD178" i="102"/>
  <c r="AD182" i="102"/>
  <c r="AD187" i="102"/>
  <c r="AD199" i="102"/>
  <c r="AD194" i="102"/>
  <c r="I97" i="98"/>
  <c r="N135" i="98"/>
  <c r="AH130" i="98"/>
  <c r="AH128" i="98"/>
  <c r="AH144" i="98"/>
  <c r="AH124" i="98"/>
  <c r="AH122" i="98"/>
  <c r="AH132" i="98"/>
  <c r="AH146" i="98"/>
  <c r="Q149" i="98"/>
  <c r="P160" i="98" s="1"/>
  <c r="M148" i="98"/>
  <c r="L148" i="98"/>
  <c r="T149" i="98"/>
  <c r="P149" i="98"/>
  <c r="V149" i="98"/>
  <c r="P165" i="98" s="1"/>
  <c r="H115" i="86"/>
  <c r="H118" i="86"/>
  <c r="H121" i="86"/>
  <c r="H114" i="86"/>
  <c r="H119" i="86"/>
  <c r="H122" i="86"/>
  <c r="H116" i="86"/>
  <c r="H120" i="86"/>
  <c r="H117" i="86"/>
  <c r="F119" i="86"/>
  <c r="F120" i="86"/>
  <c r="F115" i="86"/>
  <c r="F122" i="86"/>
  <c r="F118" i="86"/>
  <c r="F121" i="86"/>
  <c r="F116" i="86"/>
  <c r="F117" i="86"/>
  <c r="F114" i="86"/>
  <c r="H100" i="86"/>
  <c r="I111" i="86"/>
  <c r="I100" i="98" l="1"/>
  <c r="I102" i="98" s="1"/>
  <c r="AD5" i="102"/>
  <c r="AD2" i="102"/>
  <c r="J99" i="86"/>
  <c r="K112" i="86"/>
  <c r="AH3" i="98"/>
  <c r="T245" i="98" s="1"/>
  <c r="U160" i="98"/>
  <c r="I100" i="86"/>
  <c r="J111" i="86"/>
  <c r="P158" i="98" l="1"/>
  <c r="S158" i="98" s="1"/>
  <c r="U158" i="98" s="1"/>
  <c r="W158" i="98" s="1"/>
  <c r="J116" i="86"/>
  <c r="J120" i="86"/>
  <c r="J121" i="86"/>
  <c r="J117" i="86"/>
  <c r="J115" i="86"/>
  <c r="J119" i="86"/>
  <c r="J122" i="86"/>
  <c r="J118" i="86"/>
  <c r="J114" i="86"/>
  <c r="L112" i="86"/>
  <c r="K99" i="86"/>
  <c r="T3" i="98"/>
  <c r="J100" i="86"/>
  <c r="K111" i="86"/>
  <c r="R165" i="98" l="1"/>
  <c r="M112" i="86"/>
  <c r="L99" i="86"/>
  <c r="L111" i="86"/>
  <c r="K100" i="86"/>
  <c r="L117" i="86" l="1"/>
  <c r="L120" i="86"/>
  <c r="L119" i="86"/>
  <c r="L114" i="86"/>
  <c r="L115" i="86"/>
  <c r="L116" i="86"/>
  <c r="L118" i="86"/>
  <c r="L122" i="86"/>
  <c r="L121" i="86"/>
  <c r="M99" i="86"/>
  <c r="N112" i="86"/>
  <c r="L100" i="86"/>
  <c r="M111" i="86"/>
  <c r="N99" i="86" l="1"/>
  <c r="O112" i="86"/>
  <c r="M100" i="86"/>
  <c r="N111" i="86"/>
  <c r="N116" i="86" l="1"/>
  <c r="N114" i="86"/>
  <c r="N121" i="86"/>
  <c r="N115" i="86"/>
  <c r="N117" i="86"/>
  <c r="N118" i="86"/>
  <c r="N122" i="86"/>
  <c r="N119" i="86"/>
  <c r="N120" i="86"/>
  <c r="O99" i="86"/>
  <c r="P112" i="86"/>
  <c r="O111" i="86"/>
  <c r="N100" i="86"/>
  <c r="O120" i="86" l="1"/>
  <c r="O119" i="86"/>
  <c r="O122" i="86"/>
  <c r="O118" i="86"/>
  <c r="O116" i="86"/>
  <c r="O114" i="86"/>
  <c r="O115" i="86"/>
  <c r="O121" i="86"/>
  <c r="O117" i="86"/>
  <c r="Q112" i="86"/>
  <c r="P99" i="86"/>
  <c r="O100" i="86"/>
  <c r="P111" i="86"/>
  <c r="P121" i="86" l="1"/>
  <c r="P120" i="86"/>
  <c r="P114" i="86"/>
  <c r="P116" i="86"/>
  <c r="P117" i="86"/>
  <c r="P119" i="86"/>
  <c r="P122" i="86"/>
  <c r="P118" i="86"/>
  <c r="P115" i="86"/>
  <c r="Q99" i="86"/>
  <c r="R112" i="86"/>
  <c r="Q111" i="86"/>
  <c r="P100" i="86"/>
  <c r="Q116" i="86" l="1"/>
  <c r="Q121" i="86"/>
  <c r="Q119" i="86"/>
  <c r="Q115" i="86"/>
  <c r="Q117" i="86"/>
  <c r="Q114" i="86"/>
  <c r="Q120" i="86"/>
  <c r="Q122" i="86"/>
  <c r="Q118" i="86"/>
  <c r="S112" i="86"/>
  <c r="R99" i="86"/>
  <c r="Q100" i="86"/>
  <c r="R111" i="86"/>
  <c r="R122" i="86" l="1"/>
  <c r="R114" i="86"/>
  <c r="R120" i="86"/>
  <c r="R117" i="86"/>
  <c r="R121" i="86"/>
  <c r="R118" i="86"/>
  <c r="R119" i="86"/>
  <c r="R116" i="86"/>
  <c r="R115" i="86"/>
  <c r="S99" i="86"/>
  <c r="T112" i="86"/>
  <c r="S111" i="86"/>
  <c r="R100" i="86"/>
  <c r="S117" i="86" l="1"/>
  <c r="S120" i="86"/>
  <c r="S121" i="86"/>
  <c r="S114" i="86"/>
  <c r="S116" i="86"/>
  <c r="S122" i="86"/>
  <c r="S119" i="86"/>
  <c r="S115" i="86"/>
  <c r="S118" i="86"/>
  <c r="U112" i="86"/>
  <c r="T99" i="86"/>
  <c r="T111" i="86"/>
  <c r="S100" i="86"/>
  <c r="U99" i="86" l="1"/>
  <c r="V112" i="86"/>
  <c r="U111" i="86"/>
  <c r="T100" i="86"/>
  <c r="W112" i="86" l="1"/>
  <c r="V99" i="86"/>
  <c r="V111" i="86"/>
  <c r="U100" i="86"/>
  <c r="W99" i="86" l="1"/>
  <c r="X112" i="86"/>
  <c r="V100" i="86"/>
  <c r="W111" i="86"/>
  <c r="Y112" i="86" l="1"/>
  <c r="X99" i="86"/>
  <c r="X111" i="86"/>
  <c r="W100" i="86"/>
  <c r="Y114" i="86"/>
  <c r="X118" i="86" l="1"/>
  <c r="X116" i="86"/>
  <c r="X115" i="86"/>
  <c r="X120" i="86"/>
  <c r="X121" i="86"/>
  <c r="X114" i="86"/>
  <c r="X117" i="86"/>
  <c r="X119" i="86"/>
  <c r="X122" i="86"/>
  <c r="Y99" i="86"/>
  <c r="X100" i="86"/>
  <c r="Z99" i="86" l="1"/>
  <c r="Y100" i="86"/>
  <c r="AA99" i="86" l="1"/>
  <c r="Z100" i="86"/>
  <c r="AB97" i="86" l="1"/>
  <c r="AA100" i="86"/>
  <c r="AC99" i="86" l="1"/>
  <c r="AB98" i="86"/>
  <c r="AC100" i="86"/>
  <c r="G118" i="86" l="1"/>
  <c r="G117" i="86"/>
  <c r="G116" i="86"/>
  <c r="I120" i="86"/>
  <c r="I119" i="86"/>
  <c r="G114" i="86"/>
  <c r="E121" i="86"/>
  <c r="I114" i="86"/>
  <c r="E115" i="86"/>
  <c r="E122" i="86"/>
  <c r="I121" i="86"/>
  <c r="I117" i="86"/>
  <c r="I118" i="86"/>
  <c r="G120" i="86"/>
  <c r="E119" i="86"/>
  <c r="G122" i="86"/>
  <c r="E116" i="86"/>
  <c r="G115" i="86"/>
  <c r="E120" i="86"/>
  <c r="I122" i="86"/>
  <c r="I115" i="86"/>
  <c r="I116" i="86"/>
  <c r="E118" i="86"/>
  <c r="E114" i="86"/>
  <c r="G121" i="86"/>
  <c r="G119" i="86"/>
  <c r="E117" i="86"/>
  <c r="K115" i="86"/>
  <c r="K118" i="86"/>
  <c r="K117" i="86"/>
  <c r="K120" i="86"/>
  <c r="K121" i="86"/>
  <c r="K119" i="86"/>
  <c r="K116" i="86"/>
  <c r="K114" i="86"/>
  <c r="K122" i="86"/>
  <c r="M114" i="86"/>
  <c r="M115" i="86"/>
  <c r="M118" i="86"/>
  <c r="M116" i="86"/>
  <c r="M120" i="86"/>
  <c r="M119" i="86"/>
  <c r="M121" i="86"/>
  <c r="M122" i="86"/>
  <c r="M117" i="86"/>
  <c r="T119" i="86"/>
  <c r="T120" i="86"/>
  <c r="T115" i="86"/>
  <c r="T118" i="86"/>
  <c r="T122" i="86"/>
  <c r="T114" i="86"/>
  <c r="T117" i="86"/>
  <c r="T116" i="86"/>
  <c r="T121" i="86"/>
  <c r="U120" i="86"/>
  <c r="U119" i="86"/>
  <c r="U118" i="86"/>
  <c r="U122" i="86"/>
  <c r="U114" i="86"/>
  <c r="U121" i="86"/>
  <c r="U116" i="86"/>
  <c r="U117" i="86"/>
  <c r="U115" i="86"/>
  <c r="V116" i="86"/>
  <c r="V115" i="86"/>
  <c r="V121" i="86"/>
  <c r="V114" i="86"/>
  <c r="V117" i="86"/>
  <c r="V119" i="86"/>
  <c r="V120" i="86"/>
  <c r="V122" i="86"/>
  <c r="V118" i="86"/>
  <c r="W121" i="86"/>
  <c r="W117" i="86"/>
  <c r="W119" i="86"/>
  <c r="W122" i="86"/>
  <c r="W114" i="86"/>
  <c r="W116" i="86"/>
  <c r="W118" i="86"/>
  <c r="W115" i="86"/>
  <c r="W120" i="86"/>
</calcChain>
</file>

<file path=xl/sharedStrings.xml><?xml version="1.0" encoding="utf-8"?>
<sst xmlns="http://schemas.openxmlformats.org/spreadsheetml/2006/main" count="3515" uniqueCount="1100">
  <si>
    <t>     </t>
  </si>
  <si>
    <t>Kontaktperson</t>
  </si>
  <si>
    <t>Telefon</t>
  </si>
  <si>
    <t>E-post</t>
  </si>
  <si>
    <t>Adress</t>
  </si>
  <si>
    <t>Postnummer</t>
  </si>
  <si>
    <t>Myndighet/Organisation (namn)</t>
  </si>
  <si>
    <t>Postadress</t>
  </si>
  <si>
    <t>Fax</t>
  </si>
  <si>
    <t>UKey</t>
  </si>
  <si>
    <t>pkey</t>
  </si>
  <si>
    <t>Wkey</t>
  </si>
  <si>
    <t>YColor</t>
  </si>
  <si>
    <t xml:space="preserve"> </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</si>
  <si>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</si>
  <si>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</si>
  <si>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</si>
  <si>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</si>
  <si>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</si>
  <si>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</si>
  <si>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</si>
  <si>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</si>
  <si>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</si>
  <si>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</si>
  <si>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</si>
  <si>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</si>
  <si>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</si>
  <si>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</si>
  <si>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</si>
  <si>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t>Uppgifter om Ramavtalsleverantören</t>
  </si>
  <si>
    <t>Ramavtalsleverantörens namn</t>
  </si>
  <si>
    <t>Organisationsnummer</t>
  </si>
  <si>
    <t>Offertnummer el likn för detta avropssvar</t>
  </si>
  <si>
    <t>Avropssvar lämnas Ja/Nej</t>
  </si>
  <si>
    <t>Kravuppfyllnad</t>
  </si>
  <si>
    <t>Övrig information</t>
  </si>
  <si>
    <t>Ange övriga specifika förutsättningar (tex ev budgetrestriktioner), förhållanden eller önskemål som kan vara viktiga för leverantören och som inte framgår på annan plats i dokumentet.</t>
  </si>
  <si>
    <t>Underskrift</t>
  </si>
  <si>
    <t>Ort, datum</t>
  </si>
  <si>
    <t>Namn, befattning (behörig företrädare för leverantören)</t>
  </si>
  <si>
    <t>Eventuella bilagor till kontraktet</t>
  </si>
  <si>
    <t>Org.nr.</t>
  </si>
  <si>
    <t>Leverantör</t>
  </si>
  <si>
    <t>Avropande organisation</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</si>
  <si>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</si>
  <si>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</si>
  <si>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</si>
  <si>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</si>
  <si>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Summa kriterievikt:</t>
  </si>
  <si>
    <t>(ska alltid summera till 100 %)</t>
  </si>
  <si>
    <t>Sista dag för avropssvar</t>
  </si>
  <si>
    <t>Avropssvarets giltighetstid</t>
  </si>
  <si>
    <t>Leverantörens svar</t>
  </si>
  <si>
    <t>Namn, befattning 
(behörig företrädare för avropande organisation)</t>
  </si>
  <si>
    <t>Namn, befattning 
(behörig företrädare för leverantören)</t>
  </si>
  <si>
    <t>Avdelning, enhet etc</t>
  </si>
  <si>
    <t>Ort</t>
  </si>
  <si>
    <t>Välj Juridiskt Namn 2</t>
  </si>
  <si>
    <t>Förvaltningens avtalsnummer  2</t>
  </si>
  <si>
    <t>Organisations-nummer 2</t>
  </si>
  <si>
    <t>Adress 2</t>
  </si>
  <si>
    <t>Postnummer 2</t>
  </si>
  <si>
    <t>Postadress 2</t>
  </si>
  <si>
    <t>Telefon Växel 2</t>
  </si>
  <si>
    <t>Telefon kundtjänst 2</t>
  </si>
  <si>
    <t>Hemsida 2</t>
  </si>
  <si>
    <t>Kontaktperson  2</t>
  </si>
  <si>
    <t>Telefon 2</t>
  </si>
  <si>
    <t>E-post kontaktperson 2</t>
  </si>
  <si>
    <t>Befattning Kontaktperson 2</t>
  </si>
  <si>
    <t>Fax 2</t>
  </si>
  <si>
    <t>E-post Gruppbrevlåda 2</t>
  </si>
  <si>
    <t>Uppgifter om avropande organisation</t>
  </si>
  <si>
    <t>Avropsförfrågan</t>
  </si>
  <si>
    <t>Avropssvar</t>
  </si>
  <si>
    <t>Beskrivning av hur leverantören uppfyller kravet eller referera till bilaga</t>
  </si>
  <si>
    <t>Tilldelningskriterier</t>
  </si>
  <si>
    <t>Multiregionalt</t>
  </si>
  <si>
    <t>Blekinge län</t>
  </si>
  <si>
    <t>Dalarnas län</t>
  </si>
  <si>
    <t>Gotlands län</t>
  </si>
  <si>
    <t>Gävleborgs län</t>
  </si>
  <si>
    <t>Hallands län</t>
  </si>
  <si>
    <t>Jämtlands län</t>
  </si>
  <si>
    <t>Jönköpings län</t>
  </si>
  <si>
    <t>Kalmars län</t>
  </si>
  <si>
    <t>Kronobergs län</t>
  </si>
  <si>
    <t>Skånes län</t>
  </si>
  <si>
    <t>Stockholms län</t>
  </si>
  <si>
    <t>Södermanlands län</t>
  </si>
  <si>
    <t>Uppsala län</t>
  </si>
  <si>
    <t>Värmlands län</t>
  </si>
  <si>
    <t>Västerbottens län</t>
  </si>
  <si>
    <t>Västernorrlands län</t>
  </si>
  <si>
    <t>Västmanlands län</t>
  </si>
  <si>
    <t>Västra Götalands län</t>
  </si>
  <si>
    <t>Örebro län</t>
  </si>
  <si>
    <t>Östergötlands lön</t>
  </si>
  <si>
    <t>Norrbottens län</t>
  </si>
  <si>
    <t>Region</t>
  </si>
  <si>
    <t>E-post för frågor (om annan än ovan)</t>
  </si>
  <si>
    <t>Viktning %</t>
  </si>
  <si>
    <t>Lägsta inkomna totalpris</t>
  </si>
  <si>
    <t>Erhållen poäng för totalpris</t>
  </si>
  <si>
    <t>Viktade poäng per kriterium</t>
  </si>
  <si>
    <t>Viktning</t>
  </si>
  <si>
    <t>Fyll i det gula fältet efter att samtliga avropssvar inkommit!</t>
  </si>
  <si>
    <t>Pris</t>
  </si>
  <si>
    <t>Poängsumma för uppfyllda bör-krav</t>
  </si>
  <si>
    <t>Leveranstid</t>
  </si>
  <si>
    <t>Instruktion till avropande organisation: 
Spara ned blanketten på din dator.
Gulmarkerade rutor fylls i av avropare innan blanketten skickas.
Blanketten skickas med e-post till antagna leverantörer inom aktuellt avropsområde.
Se vidare "Vägledning vid avrop".</t>
  </si>
  <si>
    <t>Utvärderingskrav 
(bör-krav)</t>
  </si>
  <si>
    <t>Välj krav</t>
  </si>
  <si>
    <t>Utvärderingsmodell</t>
  </si>
  <si>
    <t>Timmar</t>
  </si>
  <si>
    <t>Bilaga</t>
  </si>
  <si>
    <t>Totalpris</t>
  </si>
  <si>
    <t>Sammanställning för detta avropssvar</t>
  </si>
  <si>
    <t>Summa utvärderingskostnad för detta avropssvar</t>
  </si>
  <si>
    <t xml:space="preserve">Prisavdrag för uppfyllda bör-krav. </t>
  </si>
  <si>
    <t>Ange kriterievikt för pris respektive bör-krav i tabellen nedan</t>
  </si>
  <si>
    <t xml:space="preserve">Priset jämförs mellan avropssvaren. Poäng för uppfyllda bör-krav jämförs med möjlig maxpoäng. </t>
  </si>
  <si>
    <t>Avropande organisations beskrivning av den utvärderingsmodell som kommer att tillämpas (eller hänvisning till bilaga)</t>
  </si>
  <si>
    <t>Referens/diarienr för avropet</t>
  </si>
  <si>
    <t>Bilagor från leverantören</t>
  </si>
  <si>
    <t>Specificera ev. bilagor som medföljer detta avropssvar</t>
  </si>
  <si>
    <t>Specificera ev. bilagor som medföljer denna avropsförfrågan</t>
  </si>
  <si>
    <t>Tbl krav</t>
  </si>
  <si>
    <t>Krav 1</t>
  </si>
  <si>
    <t>Krav 2</t>
  </si>
  <si>
    <t>Krav 3</t>
  </si>
  <si>
    <t>Krav 4</t>
  </si>
  <si>
    <t>Krav 5</t>
  </si>
  <si>
    <t>Krav 6</t>
  </si>
  <si>
    <t>Se bilaga</t>
  </si>
  <si>
    <t>TblDelområde</t>
  </si>
  <si>
    <t>Välj utvärdering…..</t>
  </si>
  <si>
    <t>TblEnhet</t>
  </si>
  <si>
    <t>TblGrundTilldeln</t>
  </si>
  <si>
    <t>TblUtVrd</t>
  </si>
  <si>
    <t>TblLeverantörer</t>
  </si>
  <si>
    <t>ResOpt</t>
  </si>
  <si>
    <t>ResVarTja</t>
  </si>
  <si>
    <t>LockStatus</t>
  </si>
  <si>
    <t xml:space="preserve">Utvärdering av det totala sammanräknade priset: </t>
  </si>
  <si>
    <t>Slutlig poängsumma för detta avropssvar
(utvärderas)</t>
  </si>
  <si>
    <t>255, 255, 153</t>
  </si>
  <si>
    <t>Ut1</t>
  </si>
  <si>
    <t>Ut2</t>
  </si>
  <si>
    <t>Ut3</t>
  </si>
  <si>
    <t>Steg 1 - Administrativa uppgifter</t>
  </si>
  <si>
    <t>2. Kontrakt med bilagor, inkl. Allmänna villkor</t>
  </si>
  <si>
    <t>3. Eventuellt kompletterande Avropsförfrågan</t>
  </si>
  <si>
    <t xml:space="preserve">4. Avropsförfrågan med bilagor </t>
  </si>
  <si>
    <t>6. Avropssvar med bilagor</t>
  </si>
  <si>
    <t>1. Skriftliga ändringar och tillägg till Kontrakt</t>
  </si>
  <si>
    <t>5. Eventuella tillåtna kompletteringar av Avropssvar</t>
  </si>
  <si>
    <t>OBS! Ej detsamma som kontraktssumma</t>
  </si>
  <si>
    <t>Leveransvillkor (framgår av ramavtalets allmänna villkor)</t>
  </si>
  <si>
    <t>Bilagor från avropande organisation (kontraktshandlingar framgår av flik 3)</t>
  </si>
  <si>
    <t>Steg 3 - Grund för tilldelning av kontrakt</t>
  </si>
  <si>
    <t>Steg 4 - Kravspecifikation</t>
  </si>
  <si>
    <r>
      <t xml:space="preserve">Underskriften avser ett kontraktstecknande. Efter undertecknande av bägge parter utgör denna blankett tillsammans med </t>
    </r>
    <r>
      <rPr>
        <i/>
        <sz val="10"/>
        <rFont val="Arial"/>
        <family val="2"/>
      </rPr>
      <t>ramavtalets villkor</t>
    </r>
    <r>
      <rPr>
        <sz val="10"/>
        <rFont val="Arial"/>
        <family val="2"/>
      </rPr>
      <t xml:space="preserve"> enligt ovan ett kontrakt mellan parterna.
</t>
    </r>
    <r>
      <rPr>
        <b/>
        <sz val="10"/>
        <rFont val="Arial"/>
        <family val="2"/>
      </rPr>
      <t>Detta kontrakt har upprättats i två exemplar varav parterna tagit var sitt.</t>
    </r>
  </si>
  <si>
    <t>Uppfyller kravet?</t>
  </si>
  <si>
    <t/>
  </si>
  <si>
    <t>Ange ev adress för uppdraget/uppdragen</t>
  </si>
  <si>
    <t xml:space="preserve">Utvärdering av ställda bör-krav på avropade tjänster: </t>
  </si>
  <si>
    <t>Det erhållna prisavdraget för uppfyllda utvärderingskrav (bör-krav) dras ifrån det totala priset för avropade tjänster. Resultatet blir en utvärderingskostnad som ligger till grund för tilldelningsbeslutet.</t>
  </si>
  <si>
    <t>TblSpecTjnstr</t>
  </si>
  <si>
    <t>TblKrv2</t>
  </si>
  <si>
    <t>TblKrvRes1</t>
  </si>
  <si>
    <t>TblKrvRes2</t>
  </si>
  <si>
    <t>TblKrvRes3</t>
  </si>
  <si>
    <t>TblKrvRes4</t>
  </si>
  <si>
    <t>TblKrvRes5</t>
  </si>
  <si>
    <t>TblKrvRes6</t>
  </si>
  <si>
    <t>TblKrvRes7</t>
  </si>
  <si>
    <t>TblKrvRes8</t>
  </si>
  <si>
    <t>TblKrvRes9</t>
  </si>
  <si>
    <t>Avroppsblanketten är nu upplåst, klicka här för att låsa avropsblanketten.</t>
  </si>
  <si>
    <t>Avroppsblanketten är nu låst, klicka här för att låsa upp avropsblanketten.</t>
  </si>
  <si>
    <t>Adminläge! Klicka här för att låsa vita celler.</t>
  </si>
  <si>
    <t>Ev. precisering av leveransvillkor</t>
  </si>
  <si>
    <t>Förvaltning21</t>
  </si>
  <si>
    <t>Delområde 1</t>
  </si>
  <si>
    <t>Delområde 2</t>
  </si>
  <si>
    <t>Delområde 3</t>
  </si>
  <si>
    <t>Delområde 4</t>
  </si>
  <si>
    <t>Delområde 5</t>
  </si>
  <si>
    <t>Delområde 6</t>
  </si>
  <si>
    <t>Välj vara/tjänst</t>
  </si>
  <si>
    <t>Välj delområde</t>
  </si>
  <si>
    <t>Delområde 1/Vara/Tjanst 1</t>
  </si>
  <si>
    <t>Delområde 2/Vara/Tjanst 1</t>
  </si>
  <si>
    <t>Delområde 3/Vara/Tjanst 1</t>
  </si>
  <si>
    <t>Delområde 4/Vara/Tjanst 1</t>
  </si>
  <si>
    <t>Delområde 5/Vara/Tjanst 1</t>
  </si>
  <si>
    <t>Delområde 6/Vara/Tjanst 1</t>
  </si>
  <si>
    <t>Delområde 1/Vara/Tjanst 2</t>
  </si>
  <si>
    <t>Delområde 2/Vara/Tjanst 2</t>
  </si>
  <si>
    <t>Delområde 3/Vara/Tjanst 2</t>
  </si>
  <si>
    <t>Delområde 4/Vara/Tjanst 2</t>
  </si>
  <si>
    <t>Delområde 5/Vara/Tjanst 2</t>
  </si>
  <si>
    <t>Delområde 6/Vara/Tjanst 2</t>
  </si>
  <si>
    <t>Delområde 1/Vara/Tjanst 3</t>
  </si>
  <si>
    <t>Delområde 2/Vara/Tjanst 3</t>
  </si>
  <si>
    <t>Delområde 3/Vara/Tjanst 3</t>
  </si>
  <si>
    <t>Delområde 4/Vara/Tjanst 3</t>
  </si>
  <si>
    <t>Delområde 5/Vara/Tjanst 3</t>
  </si>
  <si>
    <t>Delområde 6/Vara/Tjanst 3</t>
  </si>
  <si>
    <t>Delområde 1/Vara/Tjanst 4</t>
  </si>
  <si>
    <t>Delområde 2/Vara/Tjanst 4</t>
  </si>
  <si>
    <t>Delområde 3/Vara/Tjanst 4</t>
  </si>
  <si>
    <t>Delområde 4/Vara/Tjanst 4</t>
  </si>
  <si>
    <t>Delområde 5/Vara/Tjanst 4</t>
  </si>
  <si>
    <t>Delområde 6/Vara/Tjanst 4</t>
  </si>
  <si>
    <t>Delområde 1/Vara/Tjanst 5</t>
  </si>
  <si>
    <t>Delområde 2/Vara/Tjanst 5</t>
  </si>
  <si>
    <t>Delområde 3/Vara/Tjanst 5</t>
  </si>
  <si>
    <t>Delområde 4/Vara/Tjanst 5</t>
  </si>
  <si>
    <t>Delområde 5/Vara/Tjanst 5</t>
  </si>
  <si>
    <t>Delområde 6/Vara/Tjanst 5</t>
  </si>
  <si>
    <t>Delområde 1/Vara/Tjanst 6</t>
  </si>
  <si>
    <t>Delområde 2/Vara/Tjanst 6</t>
  </si>
  <si>
    <t>Delområde 3/Vara/Tjanst 6</t>
  </si>
  <si>
    <t>Delområde 4/Vara/Tjanst 6</t>
  </si>
  <si>
    <t>Delområde 5/Vara/Tjanst 6</t>
  </si>
  <si>
    <t>Delområde 6/Vara/Tjanst 6</t>
  </si>
  <si>
    <t>Delområde 1/Vara/Tjanst 7</t>
  </si>
  <si>
    <t>Delområde 2/Vara/Tjanst 7</t>
  </si>
  <si>
    <t>Delområde 3/Vara/Tjanst 7</t>
  </si>
  <si>
    <t>Delområde 4/Vara/Tjanst 7</t>
  </si>
  <si>
    <t>Delområde 5/Vara/Tjanst 7</t>
  </si>
  <si>
    <t>Delområde 6/Vara/Tjanst 7</t>
  </si>
  <si>
    <t>Delområde 1/Vara/Tjanst 8</t>
  </si>
  <si>
    <t>Delområde 2/Vara/Tjanst 8</t>
  </si>
  <si>
    <t>Delområde 3/Vara/Tjanst 8</t>
  </si>
  <si>
    <t>Delområde 4/Vara/Tjanst 8</t>
  </si>
  <si>
    <t>Delområde 5/Vara/Tjanst 8</t>
  </si>
  <si>
    <t>Delområde 6/Vara/Tjanst 8</t>
  </si>
  <si>
    <t>Delområde 1/Vara/Tjanst 9</t>
  </si>
  <si>
    <t>Delområde 2/Vara/Tjanst 9</t>
  </si>
  <si>
    <t>Delområde 3/Vara/Tjanst 9</t>
  </si>
  <si>
    <t>Delområde 4/Vara/Tjanst 9</t>
  </si>
  <si>
    <t>Delområde 5/Vara/Tjanst 9</t>
  </si>
  <si>
    <t>Delområde 6/Vara/Tjanst 9</t>
  </si>
  <si>
    <t>Delområde 1/Vara/Tjanst 10</t>
  </si>
  <si>
    <t>Delområde 2/Vara/Tjanst 10</t>
  </si>
  <si>
    <t>Delområde 3/Vara/Tjanst 10</t>
  </si>
  <si>
    <t>Delområde 4/Vara/Tjanst 10</t>
  </si>
  <si>
    <t>Delområde 5/Vara/Tjanst 10</t>
  </si>
  <si>
    <t>Delområde 6/Vara/Tjanst 10</t>
  </si>
  <si>
    <t>Delområde 1/Vara/Tjanst 11</t>
  </si>
  <si>
    <t>Delområde 2/Vara/Tjanst 11</t>
  </si>
  <si>
    <t>Delområde 3/Vara/Tjanst 11</t>
  </si>
  <si>
    <t>Delområde 4/Vara/Tjanst 11</t>
  </si>
  <si>
    <t>Delområde 5/Vara/Tjanst 11</t>
  </si>
  <si>
    <t>Delområde 6/Vara/Tjanst 11</t>
  </si>
  <si>
    <t>Delområde 1/Vara/Tjanst 12</t>
  </si>
  <si>
    <t>Delområde 2/Vara/Tjanst 12</t>
  </si>
  <si>
    <t>Delområde 3/Vara/Tjanst 12</t>
  </si>
  <si>
    <t>Delområde 4/Vara/Tjanst 12</t>
  </si>
  <si>
    <t>Delområde 5/Vara/Tjanst 12</t>
  </si>
  <si>
    <t>Delområde 6/Vara/Tjanst 12</t>
  </si>
  <si>
    <t>Delområde 1/Vara/Tjanst 13</t>
  </si>
  <si>
    <t>Delområde 2/Vara/Tjanst 13</t>
  </si>
  <si>
    <t>Delområde 3/Vara/Tjanst 13</t>
  </si>
  <si>
    <t>Delområde 4/Vara/Tjanst 13</t>
  </si>
  <si>
    <t>Delområde 5/Vara/Tjanst 13</t>
  </si>
  <si>
    <t>Delområde 6/Vara/Tjanst 13</t>
  </si>
  <si>
    <t>Delområde 1/Vara/Tjanst 14</t>
  </si>
  <si>
    <t>Delområde 2/Vara/Tjanst 14</t>
  </si>
  <si>
    <t>Delområde 3/Vara/Tjanst 14</t>
  </si>
  <si>
    <t>Delområde 4/Vara/Tjanst 14</t>
  </si>
  <si>
    <t>Delområde 5/Vara/Tjanst 14</t>
  </si>
  <si>
    <t>Delområde 6/Vara/Tjanst 14</t>
  </si>
  <si>
    <t>Delområde 1/Vara/Tjanst 15</t>
  </si>
  <si>
    <t>Delområde 2/Vara/Tjanst 15</t>
  </si>
  <si>
    <t>Delområde 3/Vara/Tjanst 15</t>
  </si>
  <si>
    <t>Delområde 4/Vara/Tjanst 15</t>
  </si>
  <si>
    <t>Delområde 5/Vara/Tjanst 15</t>
  </si>
  <si>
    <t>Delområde 6/Vara/Tjanst 15</t>
  </si>
  <si>
    <t>Delområde 1/Vara/Tjanst 16</t>
  </si>
  <si>
    <t>Delområde 2/Vara/Tjanst 16</t>
  </si>
  <si>
    <t>Delområde 3/Vara/Tjanst 16</t>
  </si>
  <si>
    <t>Delområde 4/Vara/Tjanst 16</t>
  </si>
  <si>
    <t>Delområde 5/Vara/Tjanst 16</t>
  </si>
  <si>
    <t>Delområde 6/Vara/Tjanst 16</t>
  </si>
  <si>
    <t>Delområde 1/Vara/Tjanst 17</t>
  </si>
  <si>
    <t>Delområde 2/Vara/Tjanst 17</t>
  </si>
  <si>
    <t>Delområde 3/Vara/Tjanst 17</t>
  </si>
  <si>
    <t>Delområde 4/Vara/Tjanst 17</t>
  </si>
  <si>
    <t>Delområde 5/Vara/Tjanst 17</t>
  </si>
  <si>
    <t>Delområde 6/Vara/Tjanst 17</t>
  </si>
  <si>
    <t>Delområde 1/Vara/Tjanst 18</t>
  </si>
  <si>
    <t>Delområde 2/Vara/Tjanst 18</t>
  </si>
  <si>
    <t>Delområde 3/Vara/Tjanst 18</t>
  </si>
  <si>
    <t>Delområde 4/Vara/Tjanst 18</t>
  </si>
  <si>
    <t>Delområde 5/Vara/Tjanst 18</t>
  </si>
  <si>
    <t>Delområde 6/Vara/Tjanst 18</t>
  </si>
  <si>
    <t>Delområde 1/Vara/Tjanst 19</t>
  </si>
  <si>
    <t>Delområde 2/Vara/Tjanst 19</t>
  </si>
  <si>
    <t>Delområde 3/Vara/Tjanst 19</t>
  </si>
  <si>
    <t>Delområde 4/Vara/Tjanst 19</t>
  </si>
  <si>
    <t>Delområde 5/Vara/Tjanst 19</t>
  </si>
  <si>
    <t>Delområde 6/Vara/Tjanst 19</t>
  </si>
  <si>
    <t>Delområde 1/Vara/Tjanst 20</t>
  </si>
  <si>
    <t>Delområde 2/Vara/Tjanst 20</t>
  </si>
  <si>
    <t>Delområde 3/Vara/Tjanst 20</t>
  </si>
  <si>
    <t>Delområde 4/Vara/Tjanst 20</t>
  </si>
  <si>
    <t>Delområde 5/Vara/Tjanst 20</t>
  </si>
  <si>
    <t>Delområde 6/Vara/Tjanst 20</t>
  </si>
  <si>
    <t>Delområde 1/Vara/Tjanst 21</t>
  </si>
  <si>
    <t>Delområde 2/Vara/Tjanst 21</t>
  </si>
  <si>
    <t>Delområde 3/Vara/Tjanst 21</t>
  </si>
  <si>
    <t>Delområde 4/Vara/Tjanst 21</t>
  </si>
  <si>
    <t>Delområde 5/Vara/Tjanst 21</t>
  </si>
  <si>
    <t>Delområde 6/Vara/Tjanst 21</t>
  </si>
  <si>
    <t>Styck</t>
  </si>
  <si>
    <t>År</t>
  </si>
  <si>
    <t>TblKrvRes10</t>
  </si>
  <si>
    <t>TblKrvRes11</t>
  </si>
  <si>
    <t>TblKrvRes12</t>
  </si>
  <si>
    <t>TblKrvRes13</t>
  </si>
  <si>
    <t>TblKrvRes14</t>
  </si>
  <si>
    <t>TblKrvRes15</t>
  </si>
  <si>
    <t>TblKrvRes16</t>
  </si>
  <si>
    <t>TblKrvRes17</t>
  </si>
  <si>
    <t>TblKrvRes18</t>
  </si>
  <si>
    <t>TblKrvRes19</t>
  </si>
  <si>
    <t>TblKrvRes20</t>
  </si>
  <si>
    <t>Grund för tilldelning av kontrakt &amp; Utvärderingsmodell</t>
  </si>
  <si>
    <t>Alt. 1. Lägsta pris</t>
  </si>
  <si>
    <t>Alt. 2. Relativ viktning - summan av viktade poäng för pris och uppfyllda bör-krav</t>
  </si>
  <si>
    <t>Alt. 3. Mervärdesmodell - prisavdrag för uppfyllda bör-krav</t>
  </si>
  <si>
    <t>Alt. 4. Annan utvärderingsmodell</t>
  </si>
  <si>
    <r>
      <t xml:space="preserve">Instruktion:
</t>
    </r>
    <r>
      <rPr>
        <sz val="9"/>
        <rFont val="Arial"/>
        <family val="2"/>
      </rPr>
      <t>Observera att de två föreslagna alternativen (utöver Lägsta pris) endast är exempel på vanligt förekommande utvärderings-modeller. Det är alltid den avropande organisationen som avgör om man vill använda sig av dem. Det går även att ange egen modell.</t>
    </r>
  </si>
  <si>
    <t>Ramavtalets allmänna villkor utgör alltid en del av kontraktet.</t>
  </si>
  <si>
    <t>Steg 5 - Övriga kontraktsvillkor</t>
  </si>
  <si>
    <t>Alt. 2. Ekonomiskt mest fördelaktiga (bästa förhållande mellan pris och kvalitet)</t>
  </si>
  <si>
    <t>Obligatoriska krav ("ska-krav")</t>
  </si>
  <si>
    <t>Tilldelningskriterier ("bör-krav")</t>
  </si>
  <si>
    <t>Alt. 2. Ekonomiskt mest fördelaktiga utifrån bästa förhållande mellan pris och kvalitet</t>
  </si>
  <si>
    <t>Kompletterande avtalsdokument</t>
  </si>
  <si>
    <t>Leveransadress (om annan än ovan)</t>
  </si>
  <si>
    <t xml:space="preserve">Faktureringsuppgifter </t>
  </si>
  <si>
    <t>Ange fakturaadress, fakturareferens, adress för e-faktura</t>
  </si>
  <si>
    <r>
      <t>Instruktion till leverantör:</t>
    </r>
    <r>
      <rPr>
        <b/>
        <i/>
        <sz val="10"/>
        <color indexed="10"/>
        <rFont val="Arial"/>
        <family val="2"/>
      </rPr>
      <t xml:space="preserve">
</t>
    </r>
    <r>
      <rPr>
        <b/>
        <i/>
        <sz val="10"/>
        <rFont val="Arial"/>
        <family val="2"/>
      </rPr>
      <t xml:space="preserve">Blåmarkerade rutor fylls i av leverantören.
Läs och kontrollera obligatoriska krav.
Returnera blanketten med e-post till avropande organisation (oavsett Ja eller Nej).
</t>
    </r>
    <r>
      <rPr>
        <b/>
        <i/>
        <sz val="10"/>
        <color rgb="FFFF0000"/>
        <rFont val="Arial"/>
        <family val="2"/>
      </rPr>
      <t>Mer information finns under vissa rubriker</t>
    </r>
  </si>
  <si>
    <t>Information om avropet, t ex syfte och omfattning</t>
  </si>
  <si>
    <t>Pris totalt</t>
  </si>
  <si>
    <t>Förfarande  om två avropssvar har erhållit samma poängsumma/utvärderingspris</t>
  </si>
  <si>
    <t>(Tag bort detta fält och valmöjligheten, tilldelningsgrunden ska vara fast utifrån respektive ramavtal.)</t>
  </si>
  <si>
    <t>Förnyad kontroll av leverantörskrav (ESPD)</t>
  </si>
  <si>
    <t>Leverantörskrav (ESPD) - Ramavtalsleverantörens intygande</t>
  </si>
  <si>
    <t>(plats för text utifrån aktuellt ramavtal)</t>
  </si>
  <si>
    <t>Alt. 2. Summan av viktade poäng för pris och uppfyllda bör-krav, högsta slutsumma vinner.</t>
  </si>
  <si>
    <t xml:space="preserve">Alt. 3. Prisavdrag för uppfyllda bör-krav, lägsta utvärderingskostnad vinner. </t>
  </si>
  <si>
    <t>Alt. 4. Annan utvärderingsmodell (än de ovan föreslagna)</t>
  </si>
  <si>
    <t>Ramavtalsområde</t>
  </si>
  <si>
    <t>I enlighet med ramavtalet sker tilldelning av kontrakt utifrån tilldelningsgrunden: Ekonomiskt mest fördelaktiga utifrån bästa förhållande mellan pris och kvalitet</t>
  </si>
  <si>
    <t xml:space="preserve">Ange nedan utvärderingsmodell som kommer att tillämpas för att utse vinnande avropssvar. 
</t>
  </si>
  <si>
    <t>Ange ev leveranstid/er för varor/tjänster</t>
  </si>
  <si>
    <t>Välj Vara/Tjanst</t>
  </si>
  <si>
    <t>Delområde 1/Vara/Tjanst 22</t>
  </si>
  <si>
    <t>Delområde 2/Vara/Tjanst 22</t>
  </si>
  <si>
    <t>Delområde 3/Vara/Tjanst 22</t>
  </si>
  <si>
    <t>Delområde 4/Vara/Tjanst 22</t>
  </si>
  <si>
    <t>Delområde 5/Vara/Tjanst 22</t>
  </si>
  <si>
    <t>Delområde 6/Vara/Tjanst 22</t>
  </si>
  <si>
    <t>Delområde 1/Vara/Tjanst 23</t>
  </si>
  <si>
    <t>Delområde 2/Vara/Tjanst 23</t>
  </si>
  <si>
    <t>Delområde 3/Vara/Tjanst 23</t>
  </si>
  <si>
    <t>Delområde 4/Vara/Tjanst 23</t>
  </si>
  <si>
    <t>Delområde 5/Vara/Tjanst 23</t>
  </si>
  <si>
    <t>Delområde 6/Vara/Tjanst 23</t>
  </si>
  <si>
    <t>Delområde 1/Vara/Tjanst 24</t>
  </si>
  <si>
    <t>Delområde 2/Vara/Tjanst 24</t>
  </si>
  <si>
    <t>Delområde 3/Vara/Tjanst 24</t>
  </si>
  <si>
    <t>Delområde 4/Vara/Tjanst 24</t>
  </si>
  <si>
    <t>Delområde 5/Vara/Tjanst 24</t>
  </si>
  <si>
    <t>Delområde 6/Vara/Tjanst 24</t>
  </si>
  <si>
    <t>Delområde 1/Vara/Tjanst 25</t>
  </si>
  <si>
    <t>Delområde 2/Vara/Tjanst 25</t>
  </si>
  <si>
    <t>Delområde 3/Vara/Tjanst 25</t>
  </si>
  <si>
    <t>Delområde 4/Vara/Tjanst 25</t>
  </si>
  <si>
    <t>Delområde 5/Vara/Tjanst 25</t>
  </si>
  <si>
    <t>Delområde 6/Vara/Tjanst 25</t>
  </si>
  <si>
    <t>Delområde 1/Vara/Tjanst 1/Krav1</t>
  </si>
  <si>
    <t>Delområde 1/Vara/Tjanst 2/Krav1</t>
  </si>
  <si>
    <t>Delområde 1/Vara/Tjanst 3/Krav1</t>
  </si>
  <si>
    <t>Delområde 1/Vara/Tjanst 4/Krav1</t>
  </si>
  <si>
    <t>Delområde 1/Vara/Tjanst 5/Krav1</t>
  </si>
  <si>
    <t>Delområde 1/Vara/Tjanst 6/Krav1</t>
  </si>
  <si>
    <t>Delområde 1/Vara/Tjanst 7/Krav1</t>
  </si>
  <si>
    <t>Delområde 1/Vara/Tjanst 8/Krav1</t>
  </si>
  <si>
    <t>Delområde 1/Vara/Tjanst 9/Krav1</t>
  </si>
  <si>
    <t>Delområde 1/Vara/Tjanst 10/Krav1</t>
  </si>
  <si>
    <t>Delområde 1/Vara/Tjanst 11/Krav1</t>
  </si>
  <si>
    <t>Delområde 1/Vara/Tjanst 12/Krav1</t>
  </si>
  <si>
    <t>Delområde 1/Vara/Tjanst 13/Krav1</t>
  </si>
  <si>
    <t>Delområde 1/Vara/Tjanst 14/Krav1</t>
  </si>
  <si>
    <t>Delområde 1/Vara/Tjanst 15/Krav1</t>
  </si>
  <si>
    <t>Delområde 1/Vara/Tjanst 16/Krav1</t>
  </si>
  <si>
    <t>Delområde 1/Vara/Tjanst 17/Krav1</t>
  </si>
  <si>
    <t>Delområde 1/Vara/Tjanst 18/Krav1</t>
  </si>
  <si>
    <t>Delområde 1/Vara/Tjanst 19/Krav1</t>
  </si>
  <si>
    <t>Delområde 1/Vara/Tjanst 20/Krav1</t>
  </si>
  <si>
    <t>Delområde 1/Vara/Tjanst 21/Krav1</t>
  </si>
  <si>
    <t>Delområde 1/Vara/Tjanst 22/Krav1</t>
  </si>
  <si>
    <t>Delområde 1/Vara/Tjanst 23/Krav1</t>
  </si>
  <si>
    <t>Delområde 1/Vara/Tjanst 24/Krav1</t>
  </si>
  <si>
    <t>Delområde 1/Vara/Tjanst 25/Krav1</t>
  </si>
  <si>
    <t>Delområde 1/Vara/Tjanst 1/Krav2</t>
  </si>
  <si>
    <t>Delområde 1/Vara/Tjanst 2/Krav2</t>
  </si>
  <si>
    <t>Delområde 1/Vara/Tjanst 3/Krav2</t>
  </si>
  <si>
    <t>Delområde 1/Vara/Tjanst 4/Krav2</t>
  </si>
  <si>
    <t>Delområde 1/Vara/Tjanst 5/Krav2</t>
  </si>
  <si>
    <t>Delområde 1/Vara/Tjanst 6/Krav2</t>
  </si>
  <si>
    <t>Delområde 1/Vara/Tjanst 7/Krav2</t>
  </si>
  <si>
    <t>Delområde 1/Vara/Tjanst 8/Krav2</t>
  </si>
  <si>
    <t>Delområde 1/Vara/Tjanst 9/Krav2</t>
  </si>
  <si>
    <t>Delområde 1/Vara/Tjanst 10/Krav2</t>
  </si>
  <si>
    <t>Delområde 1/Vara/Tjanst 11/Krav2</t>
  </si>
  <si>
    <t>Delområde 1/Vara/Tjanst 12/Krav2</t>
  </si>
  <si>
    <t>Delområde 1/Vara/Tjanst 13/Krav2</t>
  </si>
  <si>
    <t>Delområde 1/Vara/Tjanst 14/Krav2</t>
  </si>
  <si>
    <t>Delområde 1/Vara/Tjanst 15/Krav2</t>
  </si>
  <si>
    <t>Delområde 1/Vara/Tjanst 16/Krav2</t>
  </si>
  <si>
    <t>Delområde 1/Vara/Tjanst 17/Krav2</t>
  </si>
  <si>
    <t>Delområde 1/Vara/Tjanst 18/Krav2</t>
  </si>
  <si>
    <t>Delområde 1/Vara/Tjanst 19/Krav2</t>
  </si>
  <si>
    <t>Delområde 1/Vara/Tjanst 20/Krav2</t>
  </si>
  <si>
    <t>Delområde 1/Vara/Tjanst 21/Krav2</t>
  </si>
  <si>
    <t>Delområde 1/Vara/Tjanst 22/Krav2</t>
  </si>
  <si>
    <t>Delområde 1/Vara/Tjanst 23/Krav2</t>
  </si>
  <si>
    <t>Delområde 1/Vara/Tjanst 24/Krav2</t>
  </si>
  <si>
    <t>Delområde 1/Vara/Tjanst 25/Krav2</t>
  </si>
  <si>
    <t>Delområde 1/Vara/Tjanst 1/Krav3</t>
  </si>
  <si>
    <t>Delområde 1/Vara/Tjanst 2/Krav3</t>
  </si>
  <si>
    <t>Delområde 1/Vara/Tjanst 3/Krav3</t>
  </si>
  <si>
    <t>Delområde 1/Vara/Tjanst 4/Krav3</t>
  </si>
  <si>
    <t>Delområde 1/Vara/Tjanst 5/Krav3</t>
  </si>
  <si>
    <t>Delområde 1/Vara/Tjanst 6/Krav3</t>
  </si>
  <si>
    <t>Delområde 1/Vara/Tjanst 7/Krav3</t>
  </si>
  <si>
    <t>Delområde 1/Vara/Tjanst 8/Krav3</t>
  </si>
  <si>
    <t>Delområde 1/Vara/Tjanst 9/Krav3</t>
  </si>
  <si>
    <t>Delområde 1/Vara/Tjanst 10/Krav3</t>
  </si>
  <si>
    <t>Delområde 1/Vara/Tjanst 11/Krav3</t>
  </si>
  <si>
    <t>Delområde 1/Vara/Tjanst 12/Krav3</t>
  </si>
  <si>
    <t>Delområde 1/Vara/Tjanst 13/Krav3</t>
  </si>
  <si>
    <t>Delområde 1/Vara/Tjanst 14/Krav3</t>
  </si>
  <si>
    <t>Delområde 1/Vara/Tjanst 15/Krav3</t>
  </si>
  <si>
    <t>Delområde 1/Vara/Tjanst 16/Krav3</t>
  </si>
  <si>
    <t>Delområde 1/Vara/Tjanst 17/Krav3</t>
  </si>
  <si>
    <t>Delområde 1/Vara/Tjanst 18/Krav3</t>
  </si>
  <si>
    <t>Delområde 1/Vara/Tjanst 19/Krav3</t>
  </si>
  <si>
    <t>Delområde 1/Vara/Tjanst 20/Krav3</t>
  </si>
  <si>
    <t>Delområde 1/Vara/Tjanst 21/Krav3</t>
  </si>
  <si>
    <t>Delområde 1/Vara/Tjanst 22/Krav3</t>
  </si>
  <si>
    <t>Delområde 1/Vara/Tjanst 23/Krav3</t>
  </si>
  <si>
    <t>Delområde 1/Vara/Tjanst 24/Krav3</t>
  </si>
  <si>
    <t>Delområde 1/Vara/Tjanst 25/Krav3</t>
  </si>
  <si>
    <t>Delområde 1/Vara/Tjanst 1/Krav4</t>
  </si>
  <si>
    <t>Delområde 1/Vara/Tjanst 2/Krav4</t>
  </si>
  <si>
    <t>Delområde 1/Vara/Tjanst 3/Krav4</t>
  </si>
  <si>
    <t>Delområde 1/Vara/Tjanst 4/Krav4</t>
  </si>
  <si>
    <t>Delområde 1/Vara/Tjanst 5/Krav4</t>
  </si>
  <si>
    <t>Delområde 1/Vara/Tjanst 6/Krav4</t>
  </si>
  <si>
    <t>Delområde 1/Vara/Tjanst 7/Krav4</t>
  </si>
  <si>
    <t>Delområde 1/Vara/Tjanst 8/Krav4</t>
  </si>
  <si>
    <t>Delområde 1/Vara/Tjanst 9/Krav4</t>
  </si>
  <si>
    <t>Delområde 1/Vara/Tjanst 10/Krav4</t>
  </si>
  <si>
    <t>Delområde 1/Vara/Tjanst 11/Krav4</t>
  </si>
  <si>
    <t>Delområde 1/Vara/Tjanst 12/Krav4</t>
  </si>
  <si>
    <t>Delområde 1/Vara/Tjanst 13/Krav4</t>
  </si>
  <si>
    <t>Delområde 1/Vara/Tjanst 14/Krav4</t>
  </si>
  <si>
    <t>Delområde 1/Vara/Tjanst 15/Krav4</t>
  </si>
  <si>
    <t>Delområde 1/Vara/Tjanst 16/Krav4</t>
  </si>
  <si>
    <t>Delområde 1/Vara/Tjanst 17/Krav4</t>
  </si>
  <si>
    <t>Delområde 1/Vara/Tjanst 18/Krav4</t>
  </si>
  <si>
    <t>Delområde 1/Vara/Tjanst 19/Krav4</t>
  </si>
  <si>
    <t>Delområde 1/Vara/Tjanst 20/Krav4</t>
  </si>
  <si>
    <t>Delområde 1/Vara/Tjanst 21/Krav4</t>
  </si>
  <si>
    <t>Delområde 1/Vara/Tjanst 22/Krav4</t>
  </si>
  <si>
    <t>Delområde 1/Vara/Tjanst 23/Krav4</t>
  </si>
  <si>
    <t>Delområde 1/Vara/Tjanst 24/Krav4</t>
  </si>
  <si>
    <t>Delområde 1/Vara/Tjanst 25/Krav4</t>
  </si>
  <si>
    <t>Delområde 1/Vara/Tjanst 1/Krav5</t>
  </si>
  <si>
    <t>Delområde 1/Vara/Tjanst 2/Krav5</t>
  </si>
  <si>
    <t>Delområde 1/Vara/Tjanst 3/Krav5</t>
  </si>
  <si>
    <t>Delområde 1/Vara/Tjanst 4/Krav5</t>
  </si>
  <si>
    <t>Delområde 1/Vara/Tjanst 5/Krav5</t>
  </si>
  <si>
    <t>Delområde 1/Vara/Tjanst 6/Krav5</t>
  </si>
  <si>
    <t>Delområde 1/Vara/Tjanst 7/Krav5</t>
  </si>
  <si>
    <t>Delområde 1/Vara/Tjanst 8/Krav5</t>
  </si>
  <si>
    <t>Delområde 1/Vara/Tjanst 9/Krav5</t>
  </si>
  <si>
    <t>Delområde 1/Vara/Tjanst 10/Krav5</t>
  </si>
  <si>
    <t>Delområde 1/Vara/Tjanst 11/Krav5</t>
  </si>
  <si>
    <t>Delområde 1/Vara/Tjanst 12/Krav5</t>
  </si>
  <si>
    <t>Delområde 1/Vara/Tjanst 13/Krav5</t>
  </si>
  <si>
    <t>Delområde 1/Vara/Tjanst 14/Krav5</t>
  </si>
  <si>
    <t>Delområde 1/Vara/Tjanst 15/Krav5</t>
  </si>
  <si>
    <t>Delområde 1/Vara/Tjanst 16/Krav5</t>
  </si>
  <si>
    <t>Delområde 1/Vara/Tjanst 17/Krav5</t>
  </si>
  <si>
    <t>Delområde 1/Vara/Tjanst 18/Krav5</t>
  </si>
  <si>
    <t>Delområde 1/Vara/Tjanst 19/Krav5</t>
  </si>
  <si>
    <t>Delområde 1/Vara/Tjanst 20/Krav5</t>
  </si>
  <si>
    <t>Delområde 1/Vara/Tjanst 21/Krav5</t>
  </si>
  <si>
    <t>Delområde 1/Vara/Tjanst 22/Krav5</t>
  </si>
  <si>
    <t>Delområde 1/Vara/Tjanst 23/Krav5</t>
  </si>
  <si>
    <t>Delområde 1/Vara/Tjanst 24/Krav5</t>
  </si>
  <si>
    <t>Delområde 1/Vara/Tjanst 25/Krav5</t>
  </si>
  <si>
    <t>Delområde 1/Vara/Tjanst 1/Krav6</t>
  </si>
  <si>
    <t>Delområde 1/Vara/Tjanst 2/Krav6</t>
  </si>
  <si>
    <t>Delområde 1/Vara/Tjanst 3/Krav6</t>
  </si>
  <si>
    <t>Delområde 1/Vara/Tjanst 4/Krav6</t>
  </si>
  <si>
    <t>Delområde 1/Vara/Tjanst 5/Krav6</t>
  </si>
  <si>
    <t>Delområde 1/Vara/Tjanst 6/Krav6</t>
  </si>
  <si>
    <t>Delområde 1/Vara/Tjanst 7/Krav6</t>
  </si>
  <si>
    <t>Delområde 1/Vara/Tjanst 8/Krav6</t>
  </si>
  <si>
    <t>Delområde 1/Vara/Tjanst 9/Krav6</t>
  </si>
  <si>
    <t>Delområde 1/Vara/Tjanst 10/Krav6</t>
  </si>
  <si>
    <t>Delområde 1/Vara/Tjanst 11/Krav6</t>
  </si>
  <si>
    <t>Delområde 1/Vara/Tjanst 12/Krav6</t>
  </si>
  <si>
    <t>Delområde 1/Vara/Tjanst 13/Krav6</t>
  </si>
  <si>
    <t>Delområde 1/Vara/Tjanst 14/Krav6</t>
  </si>
  <si>
    <t>Delområde 1/Vara/Tjanst 15/Krav6</t>
  </si>
  <si>
    <t>Delområde 1/Vara/Tjanst 16/Krav6</t>
  </si>
  <si>
    <t>Delområde 1/Vara/Tjanst 17/Krav6</t>
  </si>
  <si>
    <t>Delområde 1/Vara/Tjanst 18/Krav6</t>
  </si>
  <si>
    <t>Delområde 1/Vara/Tjanst 19/Krav6</t>
  </si>
  <si>
    <t>Delområde 1/Vara/Tjanst 20/Krav6</t>
  </si>
  <si>
    <t>Delområde 1/Vara/Tjanst 21/Krav6</t>
  </si>
  <si>
    <t>Delområde 1/Vara/Tjanst 22/Krav6</t>
  </si>
  <si>
    <t>Delområde 1/Vara/Tjanst 23/Krav6</t>
  </si>
  <si>
    <t>Delområde 1/Vara/Tjanst 24/Krav6</t>
  </si>
  <si>
    <t>Delområde 1/Vara/Tjanst 25/Krav6</t>
  </si>
  <si>
    <t>Delområde 1/Vara/Tjanst 1/Krav7</t>
  </si>
  <si>
    <t>Delområde 1/Vara/Tjanst 2/Krav7</t>
  </si>
  <si>
    <t>Delområde 1/Vara/Tjanst 3/Krav7</t>
  </si>
  <si>
    <t>Delområde 1/Vara/Tjanst 4/Krav7</t>
  </si>
  <si>
    <t>Delområde 1/Vara/Tjanst 5/Krav7</t>
  </si>
  <si>
    <t>Delområde 1/Vara/Tjanst 6/Krav7</t>
  </si>
  <si>
    <t>Delområde 1/Vara/Tjanst 7/Krav7</t>
  </si>
  <si>
    <t>Delområde 1/Vara/Tjanst 8/Krav7</t>
  </si>
  <si>
    <t>Delområde 1/Vara/Tjanst 9/Krav7</t>
  </si>
  <si>
    <t>Delområde 1/Vara/Tjanst 10/Krav7</t>
  </si>
  <si>
    <t>Delområde 1/Vara/Tjanst 11/Krav7</t>
  </si>
  <si>
    <t>Delområde 1/Vara/Tjanst 12/Krav7</t>
  </si>
  <si>
    <t>Delområde 1/Vara/Tjanst 13/Krav7</t>
  </si>
  <si>
    <t>Delområde 1/Vara/Tjanst 14/Krav7</t>
  </si>
  <si>
    <t>Delområde 1/Vara/Tjanst 15/Krav7</t>
  </si>
  <si>
    <t>Delområde 1/Vara/Tjanst 16/Krav7</t>
  </si>
  <si>
    <t>Delområde 1/Vara/Tjanst 17/Krav7</t>
  </si>
  <si>
    <t>Delområde 1/Vara/Tjanst 18/Krav7</t>
  </si>
  <si>
    <t>Delområde 1/Vara/Tjanst 19/Krav7</t>
  </si>
  <si>
    <t>Delområde 1/Vara/Tjanst 20/Krav7</t>
  </si>
  <si>
    <t>Delområde 1/Vara/Tjanst 21/Krav7</t>
  </si>
  <si>
    <t>Delområde 1/Vara/Tjanst 22/Krav7</t>
  </si>
  <si>
    <t>Delområde 1/Vara/Tjanst 23/Krav7</t>
  </si>
  <si>
    <t>Delområde 1/Vara/Tjanst 24/Krav7</t>
  </si>
  <si>
    <t>Delområde 1/Vara/Tjanst 25/Krav7</t>
  </si>
  <si>
    <t>Delområde 1/Vara/Tjanst 1/Krav8</t>
  </si>
  <si>
    <t>Delområde 1/Vara/Tjanst 2/Krav8</t>
  </si>
  <si>
    <t>Delområde 1/Vara/Tjanst 3/Krav8</t>
  </si>
  <si>
    <t>Delområde 1/Vara/Tjanst 4/Krav8</t>
  </si>
  <si>
    <t>Delområde 1/Vara/Tjanst 5/Krav8</t>
  </si>
  <si>
    <t>Delområde 1/Vara/Tjanst 6/Krav8</t>
  </si>
  <si>
    <t>Delområde 1/Vara/Tjanst 7/Krav8</t>
  </si>
  <si>
    <t>Delområde 1/Vara/Tjanst 8/Krav8</t>
  </si>
  <si>
    <t>Delområde 1/Vara/Tjanst 9/Krav8</t>
  </si>
  <si>
    <t>Delområde 1/Vara/Tjanst 10/Krav8</t>
  </si>
  <si>
    <t>Delområde 1/Vara/Tjanst 11/Krav8</t>
  </si>
  <si>
    <t>Delområde 1/Vara/Tjanst 12/Krav8</t>
  </si>
  <si>
    <t>Delområde 1/Vara/Tjanst 13/Krav8</t>
  </si>
  <si>
    <t>Delområde 1/Vara/Tjanst 14/Krav8</t>
  </si>
  <si>
    <t>Delområde 1/Vara/Tjanst 15/Krav8</t>
  </si>
  <si>
    <t>Delområde 1/Vara/Tjanst 16/Krav8</t>
  </si>
  <si>
    <t>Delområde 1/Vara/Tjanst 17/Krav8</t>
  </si>
  <si>
    <t>Delområde 1/Vara/Tjanst 18/Krav8</t>
  </si>
  <si>
    <t>Delområde 1/Vara/Tjanst 19/Krav8</t>
  </si>
  <si>
    <t>Delområde 1/Vara/Tjanst 20/Krav8</t>
  </si>
  <si>
    <t>Delområde 1/Vara/Tjanst 21/Krav8</t>
  </si>
  <si>
    <t>Delområde 1/Vara/Tjanst 22/Krav8</t>
  </si>
  <si>
    <t>Delområde 1/Vara/Tjanst 23/Krav8</t>
  </si>
  <si>
    <t>Delområde 1/Vara/Tjanst 24/Krav8</t>
  </si>
  <si>
    <t>Delområde 1/Vara/Tjanst 25/Krav8</t>
  </si>
  <si>
    <t>Delområde 1/Vara/Tjanst 1/Krav9</t>
  </si>
  <si>
    <t>Delområde 1/Vara/Tjanst 2/Krav9</t>
  </si>
  <si>
    <t>Delområde 1/Vara/Tjanst 3/Krav9</t>
  </si>
  <si>
    <t>Delområde 1/Vara/Tjanst 4/Krav9</t>
  </si>
  <si>
    <t>Delområde 1/Vara/Tjanst 5/Krav9</t>
  </si>
  <si>
    <t>Delområde 1/Vara/Tjanst 6/Krav9</t>
  </si>
  <si>
    <t>Delområde 1/Vara/Tjanst 7/Krav9</t>
  </si>
  <si>
    <t>Delområde 1/Vara/Tjanst 8/Krav9</t>
  </si>
  <si>
    <t>Delområde 1/Vara/Tjanst 9/Krav9</t>
  </si>
  <si>
    <t>Delområde 1/Vara/Tjanst 10/Krav9</t>
  </si>
  <si>
    <t>Delområde 1/Vara/Tjanst 11/Krav9</t>
  </si>
  <si>
    <t>Delområde 1/Vara/Tjanst 12/Krav9</t>
  </si>
  <si>
    <t>Delområde 1/Vara/Tjanst 13/Krav9</t>
  </si>
  <si>
    <t>Delområde 1/Vara/Tjanst 14/Krav9</t>
  </si>
  <si>
    <t>Delområde 1/Vara/Tjanst 15/Krav9</t>
  </si>
  <si>
    <t>Delområde 1/Vara/Tjanst 16/Krav9</t>
  </si>
  <si>
    <t>Delområde 1/Vara/Tjanst 17/Krav9</t>
  </si>
  <si>
    <t>Delområde 1/Vara/Tjanst 18/Krav9</t>
  </si>
  <si>
    <t>Delområde 1/Vara/Tjanst 19/Krav9</t>
  </si>
  <si>
    <t>Delområde 1/Vara/Tjanst 20/Krav9</t>
  </si>
  <si>
    <t>Delområde 1/Vara/Tjanst 21/Krav9</t>
  </si>
  <si>
    <t>Delområde 1/Vara/Tjanst 22/Krav9</t>
  </si>
  <si>
    <t>Delområde 1/Vara/Tjanst 23/Krav9</t>
  </si>
  <si>
    <t>Delområde 1/Vara/Tjanst 24/Krav9</t>
  </si>
  <si>
    <t>Delområde 1/Vara/Tjanst 25/Krav9</t>
  </si>
  <si>
    <t>Vara/Tjanster</t>
  </si>
  <si>
    <t>Sista dag för att ställa frågor</t>
  </si>
  <si>
    <t>Sista dag för 
svar på frågor</t>
  </si>
  <si>
    <t>Kontraktets giltighetstid (t.o.m. datum)</t>
  </si>
  <si>
    <t>Förlängningsoption
(t.o.m. datum)</t>
  </si>
  <si>
    <t>T.ex. säkerhetsskyddsavtal, personuppgiftsbiträdesavtal, sekretessavtal, servicenivåavtal. (alternativt enl separat bilaga) 
Observera att det måste framgå av ramavtalet att krav kan ställas på sådana avtal.</t>
  </si>
  <si>
    <t xml:space="preserve">Leverantören har lämnat begärda prisuppgifter som gäller för offererade varor och tjänster enligt ställda krav samt accepterar i övrigt kraven i avropsförfrågan och är införstådd med att samtliga lämnade uppgifter i avropssvaret är bindande
</t>
  </si>
  <si>
    <t>Ja</t>
  </si>
  <si>
    <t>ValBilaga</t>
  </si>
  <si>
    <t>Om Nej, motivering</t>
  </si>
  <si>
    <t xml:space="preserve">Avrop med förnyad konkurrensutsättning
Kammarkollegiets diarienr. </t>
  </si>
  <si>
    <t>Uppgift om underleverantörer (i förekommande fall)</t>
  </si>
  <si>
    <t xml:space="preserve">Redogör för vilka underleverantör/er inkl. org. nr. som kommer att medverka till fullgörandet av kontraktet samt vilka delar underleverantörerna fullgör. 
Med Underleverantör avses en juridisk eller fysisk person som Ramavtalsleverantören anlitar för att fullgöra hela eller delar av det åtagande som följer av Ramavtalet och Kontrakt. 
</t>
  </si>
  <si>
    <t>Avropsblankett</t>
  </si>
  <si>
    <t>När det gula fältet är ifyllt sker en automatisk poängberäkning. Lägst inkomna pris divideras med det aktuella avropssvarets pris, multipliceras med 100 och därefter med angiven viktning. Poängsumman för uppfyllda bör-krav divideras med max poäng för uppfyllda bör-krav, multipliceras med 100 och därefter med angiven viktning. En slutlig poängsumma för detta avropssvar kommer att framgå av fältet längst ned. Denna slutliga poängsumma ska jämföras med övriga inkomna avropssvar och ligger till grund för tilldelningsbeslutet.</t>
  </si>
  <si>
    <t>Beskrivning av hur leverantören uppfyller kravet eller referera till bilaga.</t>
  </si>
  <si>
    <t>Uppfylls kravet?
Ja/Nej</t>
  </si>
  <si>
    <t>Avtalsspärr efter tilldelningsbeslut</t>
  </si>
  <si>
    <t>Avtalsspärr kommer att iakttas?</t>
  </si>
  <si>
    <t>Ja/Nej</t>
  </si>
  <si>
    <r>
      <rPr>
        <b/>
        <sz val="12"/>
        <rFont val="Arial"/>
        <family val="2"/>
      </rPr>
      <t>Orter</t>
    </r>
    <r>
      <rPr>
        <sz val="12"/>
        <rFont val="Arial"/>
        <family val="2"/>
      </rPr>
      <t xml:space="preserve">
Välj orter 
i det gulmarkerade cellerna</t>
    </r>
  </si>
  <si>
    <t>Välj orter:</t>
  </si>
  <si>
    <t>Avonova Hälsa AB</t>
  </si>
  <si>
    <t>Feelgood Företagshälsovård AB</t>
  </si>
  <si>
    <t>Antal leverantörer på orten</t>
  </si>
  <si>
    <t>Antal</t>
  </si>
  <si>
    <t>Finns på orter av de valda</t>
  </si>
  <si>
    <t>Finns på antal orter</t>
  </si>
  <si>
    <t>Alingsås</t>
  </si>
  <si>
    <t>X</t>
  </si>
  <si>
    <t>Aneby</t>
  </si>
  <si>
    <t>Arboga</t>
  </si>
  <si>
    <t>Arvidsjaur</t>
  </si>
  <si>
    <t>Arvika</t>
  </si>
  <si>
    <t>Askersund</t>
  </si>
  <si>
    <t>Avesta</t>
  </si>
  <si>
    <t>Bengtsfors</t>
  </si>
  <si>
    <t>Boden</t>
  </si>
  <si>
    <t>Bollnäs</t>
  </si>
  <si>
    <t>Borlänge</t>
  </si>
  <si>
    <t>Borås</t>
  </si>
  <si>
    <t>Bromölla</t>
  </si>
  <si>
    <t>Charlottenberg</t>
  </si>
  <si>
    <t>Domsjö</t>
  </si>
  <si>
    <t>Dorotea</t>
  </si>
  <si>
    <t>Ed</t>
  </si>
  <si>
    <t>Edsbyn</t>
  </si>
  <si>
    <t>Eksjö</t>
  </si>
  <si>
    <t>Emmaboda</t>
  </si>
  <si>
    <t>Enköping</t>
  </si>
  <si>
    <t>Eskilstuna</t>
  </si>
  <si>
    <t>Fagersta</t>
  </si>
  <si>
    <t>Falkenberg</t>
  </si>
  <si>
    <t>Falköping</t>
  </si>
  <si>
    <t>Falun</t>
  </si>
  <si>
    <t>Filipstad</t>
  </si>
  <si>
    <t>Finspång</t>
  </si>
  <si>
    <t>Flen</t>
  </si>
  <si>
    <t>Gullspång</t>
  </si>
  <si>
    <t>Gällivare</t>
  </si>
  <si>
    <t>Gävle</t>
  </si>
  <si>
    <t>Göteborg</t>
  </si>
  <si>
    <t>Götene</t>
  </si>
  <si>
    <t>Habo</t>
  </si>
  <si>
    <t>Hagfors</t>
  </si>
  <si>
    <t>Hallsberg</t>
  </si>
  <si>
    <t>Halmstad</t>
  </si>
  <si>
    <t>Haparanda</t>
  </si>
  <si>
    <t>Hedemora</t>
  </si>
  <si>
    <t>Helsingborg</t>
  </si>
  <si>
    <t>Herrljunga</t>
  </si>
  <si>
    <t>Hjo</t>
  </si>
  <si>
    <t>Hofors</t>
  </si>
  <si>
    <t>Huddinge</t>
  </si>
  <si>
    <t>Hudiksvall</t>
  </si>
  <si>
    <t>Hultsfred</t>
  </si>
  <si>
    <t>Husum</t>
  </si>
  <si>
    <t>Hyltebruk</t>
  </si>
  <si>
    <t>Hällefors</t>
  </si>
  <si>
    <t>Härnösand</t>
  </si>
  <si>
    <t>Hässleholm</t>
  </si>
  <si>
    <t>Hörby</t>
  </si>
  <si>
    <t>Johanneshov</t>
  </si>
  <si>
    <t>Jokkmokk</t>
  </si>
  <si>
    <t>Järfälla</t>
  </si>
  <si>
    <t>Jönköping</t>
  </si>
  <si>
    <t>Kalix</t>
  </si>
  <si>
    <t>Kalmar</t>
  </si>
  <si>
    <t>Karlsborg</t>
  </si>
  <si>
    <t>Karlshamn</t>
  </si>
  <si>
    <t>Karlskoga</t>
  </si>
  <si>
    <t>Karlskrona</t>
  </si>
  <si>
    <t>Katrineholm</t>
  </si>
  <si>
    <t>Kil</t>
  </si>
  <si>
    <t>Kiruna</t>
  </si>
  <si>
    <t>Kista</t>
  </si>
  <si>
    <t>Klippan</t>
  </si>
  <si>
    <t>Kramfors</t>
  </si>
  <si>
    <t>Kristianstad</t>
  </si>
  <si>
    <t>Kristinehamn</t>
  </si>
  <si>
    <t>Kungsbacka</t>
  </si>
  <si>
    <t>Kungsör</t>
  </si>
  <si>
    <t>Kungälv</t>
  </si>
  <si>
    <t>Kävlinge</t>
  </si>
  <si>
    <t>Köping</t>
  </si>
  <si>
    <t>Landskrona</t>
  </si>
  <si>
    <t>Leksand</t>
  </si>
  <si>
    <t>Lessebo</t>
  </si>
  <si>
    <t>Lidköping</t>
  </si>
  <si>
    <t>Lilla Edet</t>
  </si>
  <si>
    <t>Linköping</t>
  </si>
  <si>
    <t>Ljungby</t>
  </si>
  <si>
    <t>Ljusdal</t>
  </si>
  <si>
    <t>Ludvika</t>
  </si>
  <si>
    <t>Luleå</t>
  </si>
  <si>
    <t>Lund</t>
  </si>
  <si>
    <t>Lycksele</t>
  </si>
  <si>
    <t>Lysekil</t>
  </si>
  <si>
    <t>Malmö</t>
  </si>
  <si>
    <t>Malung</t>
  </si>
  <si>
    <t>Mariestad</t>
  </si>
  <si>
    <t>Mellerud</t>
  </si>
  <si>
    <t>Mjölby</t>
  </si>
  <si>
    <t>Mora</t>
  </si>
  <si>
    <t>Motala</t>
  </si>
  <si>
    <t>Munkfors</t>
  </si>
  <si>
    <t>Mölndal</t>
  </si>
  <si>
    <t>Mönsterås</t>
  </si>
  <si>
    <t>Nordmaling</t>
  </si>
  <si>
    <t>Norrköping</t>
  </si>
  <si>
    <t>Norrtälje</t>
  </si>
  <si>
    <t>Nybro</t>
  </si>
  <si>
    <t>Nyköping</t>
  </si>
  <si>
    <t>Nässjö</t>
  </si>
  <si>
    <t>Olofström</t>
  </si>
  <si>
    <t>Osby</t>
  </si>
  <si>
    <t>Oskarshamn</t>
  </si>
  <si>
    <t>Perstorp</t>
  </si>
  <si>
    <t>Piteå</t>
  </si>
  <si>
    <t>Ronneby</t>
  </si>
  <si>
    <t>Rundvik</t>
  </si>
  <si>
    <t>Sala</t>
  </si>
  <si>
    <t>Sandviken</t>
  </si>
  <si>
    <t>Simrishamn</t>
  </si>
  <si>
    <t>Sjöbo</t>
  </si>
  <si>
    <t>Skara</t>
  </si>
  <si>
    <t>Skellefteå</t>
  </si>
  <si>
    <t>Skene</t>
  </si>
  <si>
    <t>Skutskär</t>
  </si>
  <si>
    <t>Skövde</t>
  </si>
  <si>
    <t>Sollefteå</t>
  </si>
  <si>
    <t>Sollentuna</t>
  </si>
  <si>
    <t>Solna</t>
  </si>
  <si>
    <t>Sorsele</t>
  </si>
  <si>
    <t>Stenungsund</t>
  </si>
  <si>
    <t>Stockholm</t>
  </si>
  <si>
    <t>Storuman</t>
  </si>
  <si>
    <t>Strängnäs</t>
  </si>
  <si>
    <t>Strömsund</t>
  </si>
  <si>
    <t>Sundsvall</t>
  </si>
  <si>
    <t>Sunne</t>
  </si>
  <si>
    <t>Sveg</t>
  </si>
  <si>
    <t>Säffle</t>
  </si>
  <si>
    <t>Söderhamn</t>
  </si>
  <si>
    <t>Södertälje</t>
  </si>
  <si>
    <t>Sölvesborg</t>
  </si>
  <si>
    <t>Tanumshede</t>
  </si>
  <si>
    <t>Tibro</t>
  </si>
  <si>
    <t>Tidaholm</t>
  </si>
  <si>
    <t>Tierp</t>
  </si>
  <si>
    <t>Timrå</t>
  </si>
  <si>
    <t>Tingsryd</t>
  </si>
  <si>
    <t>Tomelilla</t>
  </si>
  <si>
    <t>Torsby</t>
  </si>
  <si>
    <t>Tranemo</t>
  </si>
  <si>
    <t>Transtrand</t>
  </si>
  <si>
    <t>Tranås</t>
  </si>
  <si>
    <t>Trelleborg</t>
  </si>
  <si>
    <t>Trollhättan</t>
  </si>
  <si>
    <t>Täby</t>
  </si>
  <si>
    <t>Töreboda</t>
  </si>
  <si>
    <t>Uddevalla</t>
  </si>
  <si>
    <t>Ulricehamn</t>
  </si>
  <si>
    <t>Umeå</t>
  </si>
  <si>
    <t>Uppsala</t>
  </si>
  <si>
    <t>Valdemarsvik</t>
  </si>
  <si>
    <t>Vansbro</t>
  </si>
  <si>
    <t>Vara</t>
  </si>
  <si>
    <t>Varberg</t>
  </si>
  <si>
    <t>Vetlanda</t>
  </si>
  <si>
    <t>Vimmerby</t>
  </si>
  <si>
    <t>Vindeln</t>
  </si>
  <si>
    <t>Visby</t>
  </si>
  <si>
    <t>Vänersborg</t>
  </si>
  <si>
    <t>Vännäs</t>
  </si>
  <si>
    <t>Värnamo</t>
  </si>
  <si>
    <t>Västervik</t>
  </si>
  <si>
    <t>Västerås</t>
  </si>
  <si>
    <t>Växjö</t>
  </si>
  <si>
    <t>Ystad</t>
  </si>
  <si>
    <t>Åmål</t>
  </si>
  <si>
    <t>Ånge</t>
  </si>
  <si>
    <t>Årjäng</t>
  </si>
  <si>
    <t>Åseda</t>
  </si>
  <si>
    <t>Åsele</t>
  </si>
  <si>
    <t>Älmhult</t>
  </si>
  <si>
    <t>Ängelholm</t>
  </si>
  <si>
    <t>Örebro</t>
  </si>
  <si>
    <t>Örnsköldsvik</t>
  </si>
  <si>
    <t>Österbymo</t>
  </si>
  <si>
    <t>Östersund</t>
  </si>
  <si>
    <t>Östhammar</t>
  </si>
  <si>
    <t>Attundahälsan Företagshälsovård AB</t>
  </si>
  <si>
    <t>Bankeryd</t>
  </si>
  <si>
    <t>Bergsjö</t>
  </si>
  <si>
    <t>Hallstahammar</t>
  </si>
  <si>
    <t>Huskvarna</t>
  </si>
  <si>
    <t>Kisa</t>
  </si>
  <si>
    <t>Kristinedal</t>
  </si>
  <si>
    <t>Kungshamn</t>
  </si>
  <si>
    <t>Kvänum</t>
  </si>
  <si>
    <t>Nora</t>
  </si>
  <si>
    <t>Oxelösund</t>
  </si>
  <si>
    <t>Pajala</t>
  </si>
  <si>
    <t>Skillingaryd</t>
  </si>
  <si>
    <t>Skoghall</t>
  </si>
  <si>
    <t>Skärblacka</t>
  </si>
  <si>
    <t>Svenljunga</t>
  </si>
  <si>
    <t>Tannefors</t>
  </si>
  <si>
    <t>Torslanda</t>
  </si>
  <si>
    <t>Torsvik</t>
  </si>
  <si>
    <t>Vallda</t>
  </si>
  <si>
    <t>Villhelmina</t>
  </si>
  <si>
    <t>Vårgårda</t>
  </si>
  <si>
    <t>Västra Frölunda</t>
  </si>
  <si>
    <t>Åhus</t>
  </si>
  <si>
    <t>Åkersberga</t>
  </si>
  <si>
    <t>Företagsläkare</t>
  </si>
  <si>
    <t>Legitimerad läkare</t>
  </si>
  <si>
    <t>Företagssköterska</t>
  </si>
  <si>
    <t>Legitimerad sjuksköterska</t>
  </si>
  <si>
    <t>Beteendevetare</t>
  </si>
  <si>
    <t>Legitimerad psykolog</t>
  </si>
  <si>
    <t>Arbetsmiljöingenjör</t>
  </si>
  <si>
    <t>Ergonom</t>
  </si>
  <si>
    <t>Organisations konsult</t>
  </si>
  <si>
    <t>Hälsopedagog</t>
  </si>
  <si>
    <t>Totalt Pris</t>
  </si>
  <si>
    <r>
      <t xml:space="preserve">Pris SEK/tim, ska anges för respektive kompetens.
</t>
    </r>
    <r>
      <rPr>
        <b/>
        <sz val="8"/>
        <rFont val="Arial"/>
        <family val="2"/>
      </rPr>
      <t>Obs! ramavtalets takpris får ej överskridas</t>
    </r>
  </si>
  <si>
    <t xml:space="preserve">Subtotal: </t>
  </si>
  <si>
    <t>Enhet</t>
  </si>
  <si>
    <t>Kompetens</t>
  </si>
  <si>
    <t>Grupp</t>
  </si>
  <si>
    <t>Personer</t>
  </si>
  <si>
    <t>TblEnheter</t>
  </si>
  <si>
    <t>TblPlats</t>
  </si>
  <si>
    <t>Hos avropsberättigad</t>
  </si>
  <si>
    <t>Hos leverantör</t>
  </si>
  <si>
    <t>Vid behov specificera tjänster, annan information eller hänvisa till bilaga.</t>
  </si>
  <si>
    <t>Tjänsten omfattar minst nedan:</t>
  </si>
  <si>
    <t>Pris/enhet</t>
  </si>
  <si>
    <t>Individ</t>
  </si>
  <si>
    <t>Annan adekvat kompetens</t>
  </si>
  <si>
    <t>Information / syfte
Avropsberättigad ska specificera vilken annan adekvat kompetens som ska utföra tjänsten om detta är aktuellt.</t>
  </si>
  <si>
    <t>Organisation</t>
  </si>
  <si>
    <t>Volym/Antal</t>
  </si>
  <si>
    <t>Pris/tim</t>
  </si>
  <si>
    <t>Information / syfte</t>
  </si>
  <si>
    <t>Tjänsten ska utföras av ergonom och/eller arbetsmiljöingenjör.</t>
  </si>
  <si>
    <t>Tjänsten omfattar:</t>
  </si>
  <si>
    <t>Avropsberättigad specificerar nedan vad hälsoundersökningen ska innehålla.</t>
  </si>
  <si>
    <t>Leverantören ska minst kunna erbjuda:</t>
  </si>
  <si>
    <t>Fysioterapeut.</t>
  </si>
  <si>
    <t>Förslag Priskorg</t>
  </si>
  <si>
    <t>Instruktion:</t>
  </si>
  <si>
    <t>Förklaringar:</t>
  </si>
  <si>
    <t>Timpriset avser påbörjad timme. 1 timme = 60 min</t>
  </si>
  <si>
    <t>TblEnheter2</t>
  </si>
  <si>
    <t xml:space="preserve">Summa priskorg: </t>
  </si>
  <si>
    <t xml:space="preserve">Summa priskorg övriga tjänster: </t>
  </si>
  <si>
    <t>Tjänsterna nedan bedöms efterfrågas endast i en begränsad omfattning.
Därför ska tjänsterna tillhandahållas först i samband med att dessa efterfrågas av avropsberättigad vid avrop eller under kontraktets giltighetstid.
Avropsberättigad ska ge anbudsgivaren en skälig tid för att tillhandahålla tjänsterna.
Avropsberättigad definierar sitt behov av tjänsten.
Ramavtalsleverantören ska även tillhandahålla separat statistik för dessa tjänster.</t>
  </si>
  <si>
    <t>Tjänsten kan omfatta:</t>
  </si>
  <si>
    <t>• Tillgänglighet per telefon 24 timmar per dygn årets alla dagar.
• Erbjuda alternativa tider och former för tillgänglighet vid behov.
• Erbjuda krisstöd på plats vid behov.
• Anpassning till avropsberättigads krisorganisation.
• Samverkan med övriga leverantörer av företagshälsa, som den avropsberättigade eventuellt anlitar.
• Möjlighet till akut hjälp per telefon 24 timmar per dygn årets alla dagar.
• Möjlighet till personligt möte med lämplig kompetens.
• Statistik och uppföljning enligt överenskommelse med avropsberättigad.</t>
  </si>
  <si>
    <t>Typ</t>
  </si>
  <si>
    <r>
      <t>Volym/Antal</t>
    </r>
    <r>
      <rPr>
        <vertAlign val="superscript"/>
        <sz val="8.9499999999999993"/>
        <rFont val="Arial"/>
        <family val="2"/>
      </rPr>
      <t>2</t>
    </r>
  </si>
  <si>
    <t>Timkostnad helgfri vardag, 8:00 - 16:30</t>
  </si>
  <si>
    <t>Timkostnad helgfri kväll 16:30 - 8:00</t>
  </si>
  <si>
    <r>
      <t>Timkostnad helg</t>
    </r>
    <r>
      <rPr>
        <vertAlign val="superscript"/>
        <sz val="11.2"/>
        <rFont val="Arial"/>
        <family val="2"/>
      </rPr>
      <t>1</t>
    </r>
    <r>
      <rPr>
        <sz val="10"/>
        <rFont val="Arial"/>
        <family val="2"/>
      </rPr>
      <t xml:space="preserve"> och "röda dagar"</t>
    </r>
  </si>
  <si>
    <t xml:space="preserve">1. Helg ovan avser även julafton, nyårsafton, påskafton och midsommarafton.
2. Avropande organisation anger antal anställda resp uppskattade antal timmar.
</t>
  </si>
  <si>
    <t>Totalt samtliga övriga tjänster:</t>
  </si>
  <si>
    <t>Steg 2 - Specifikation av varor/tjänster</t>
  </si>
  <si>
    <t>2.1 Proaktiva Tjänster</t>
  </si>
  <si>
    <t>Tjänst</t>
  </si>
  <si>
    <t>Summa</t>
  </si>
  <si>
    <t>Övrig tjänst</t>
  </si>
  <si>
    <t>Utvärderingskriterie</t>
  </si>
  <si>
    <t>1. Pris</t>
  </si>
  <si>
    <t>2. Tillgänglighet</t>
  </si>
  <si>
    <t>3. Statistik</t>
  </si>
  <si>
    <t xml:space="preserve">Spec enligt upphandlingen
</t>
  </si>
  <si>
    <t xml:space="preserve">Precisera börkravet i fritext eller hänvisa till bilaga
</t>
  </si>
  <si>
    <t>Spec enligt upphandlingen</t>
  </si>
  <si>
    <t>Priser för specificerade tjänster (utöver ovan angivna timmar/kompetens)</t>
  </si>
  <si>
    <t>Färgade celler i avropsmallen har följande betydelse:</t>
  </si>
  <si>
    <t>Fylls i av 
Avropsberättigad</t>
  </si>
  <si>
    <t>Fylls i av
Leverantör</t>
  </si>
  <si>
    <t>Uvärderas</t>
  </si>
  <si>
    <t>Ska ej fyllas i</t>
  </si>
  <si>
    <t>TblMålgrupp3</t>
  </si>
  <si>
    <t>TblMålgrupp1</t>
  </si>
  <si>
    <t>TblMålgrupp2</t>
  </si>
  <si>
    <t>TblMålgrupp4</t>
  </si>
  <si>
    <t>Dipl. massör</t>
  </si>
  <si>
    <t>Ergonom/fysioterapeut</t>
  </si>
  <si>
    <t>Leg. naprapat</t>
  </si>
  <si>
    <t>Leg. kiropraktor</t>
  </si>
  <si>
    <t>Dietist</t>
  </si>
  <si>
    <t>Legitimerad sjukgymnast</t>
  </si>
  <si>
    <t>Administratör</t>
  </si>
  <si>
    <t>TblHälsoTest5211</t>
  </si>
  <si>
    <t>TblKompetensAlla</t>
  </si>
  <si>
    <t>TblHälsoTest5214</t>
  </si>
  <si>
    <t>TblArbMiljSAM5311</t>
  </si>
  <si>
    <t>TblErgGenomg5323</t>
  </si>
  <si>
    <t>TblHälsoUndLiten5331</t>
  </si>
  <si>
    <t>TblBesökÖvr5335</t>
  </si>
  <si>
    <t>TblVaccination5341</t>
  </si>
  <si>
    <t>TblSamtalsstödFörebyggande5351</t>
  </si>
  <si>
    <t>TblStödGrupper5352</t>
  </si>
  <si>
    <t>TblStödGrupperKriser5353</t>
  </si>
  <si>
    <t>TblUtbSemArbMilj5361</t>
  </si>
  <si>
    <t>TblArbFörBed5411</t>
  </si>
  <si>
    <t>TblUtredStödMissbruk5412</t>
  </si>
  <si>
    <t>TblTelefonråd551</t>
  </si>
  <si>
    <t>TblArbanpassn</t>
  </si>
  <si>
    <t>TblBesökAllm5334</t>
  </si>
  <si>
    <t>TblErgonomikomp</t>
  </si>
  <si>
    <t>Organisationskonsult</t>
  </si>
  <si>
    <t>6. Åtgärdsförslag</t>
  </si>
  <si>
    <r>
      <t xml:space="preserve">Syftet med avsnittet nedan är göra det möjligt att ange specifika behov av tjänster och/eller att konkurrensutsätta dessa tjänster. Tjänsterna utvärderas tillsammans med uppskattade timvolymer per kompetens ovan.
Samtliga tjänster (2.1, 2.2 och 2.3) nedan ingår i avropet såvida inte annat anges. Tjänsterna behöver inte specificeras utan kan anges som uppskattade timmar ovan (om ej annat anges).
</t>
    </r>
    <r>
      <rPr>
        <b/>
        <sz val="9"/>
        <rFont val="Arial"/>
        <family val="2"/>
      </rPr>
      <t xml:space="preserve">Notera att hälsoundersökning och hälsotest inte omfattas av några takpriser. Det är därför en fördel att avropsberättigad fyller i tänkta volymer för dessa tjänster i syfte att undvika höga priser. Dessa tjänster prissätts lämpligast per person eller per grupp (givet att myndigheten specificerar hur många personer som ingår i en grupp)
</t>
    </r>
    <r>
      <rPr>
        <sz val="9"/>
        <rFont val="Arial"/>
        <family val="2"/>
      </rPr>
      <t xml:space="preserve">
 Om fliken fylls i kommer priserna att summeras i Totalpriset för priskorgerna i flik 1, tillsammans med de ifyllda beloppen i flik 2.1 Priskorg övriga tjänster.
</t>
    </r>
  </si>
  <si>
    <t>Företagshälsa</t>
  </si>
  <si>
    <t>- Beskrivning på vilket sätt företagshälsans insatser kan minska korttidssjukfrånvaron.
- Beskrivning på vilket sätt arbetsanpassning och rehabiliterande åtgärder kan utformas för att nå uppsatta mål.
- Beskrivning på vilket sätt proaktiva åtgärder kan utformas för att nå uppsatta mål.
- Beskrivning över på vilket sätt insatser kan utformas för att nå uppsatta mål avseende den organisatoriska och sociala arbetsmiljön.
- Beskrivning på vilket sätt åtgärder kan genomföras vid en
organisationsförändring.</t>
  </si>
  <si>
    <t>Avropsberättigad anger förutsättningarna för utförandet av tjänsten baserat på verksamhetens behov, t.ex. antal anställda, vilka typer av verksamhet som bedrivs, organisationens uppbyggnad m.m. Det är viktigt att göra en marknadsanalys inför avrop för att få förståelse för marknaden och tjänsten.</t>
  </si>
  <si>
    <t xml:space="preserve">Precisera skakravet i fritext eller hänvisa till bilaga
</t>
  </si>
  <si>
    <t>Kontraktets giltighetstid (fr.o.m. datum)</t>
  </si>
  <si>
    <t>Förlängningsoption
(fr.o.m. datum)</t>
  </si>
  <si>
    <t>TblSamordning</t>
  </si>
  <si>
    <t>Rehaabiliteringskoordinator</t>
  </si>
  <si>
    <r>
      <t xml:space="preserve">Summa
</t>
    </r>
    <r>
      <rPr>
        <sz val="10"/>
        <rFont val="Arial"/>
        <family val="2"/>
      </rPr>
      <t>(Vägs in i totalen på rad 83)</t>
    </r>
  </si>
  <si>
    <t>Samordning</t>
  </si>
  <si>
    <t>Information / syfte
Avropsberättigad ska specificera innehållet i denna tjänst samt vilken annan adekvat kompetens som ska utföra tjänsten om detta är aktuellt.</t>
  </si>
  <si>
    <t>Avropsberättigads beskrivning av ytterligare krav på vad som ska omfattas av tjänsten (vid behov).</t>
  </si>
  <si>
    <t>Här anger man ev ytterligare behov än de minimikrav som anges ovan:
Avropsberättigads beskrivning av ytterligare krav på vad som ska omfattas av tjänsten (vid behov).</t>
  </si>
  <si>
    <t>Beskrivning av samordningen</t>
  </si>
  <si>
    <t>Prissättning av samordning</t>
  </si>
  <si>
    <t>Administrativa villkor</t>
  </si>
  <si>
    <t>Nej</t>
  </si>
  <si>
    <t>TblJaNej</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</si>
  <si>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till höger.</t>
  </si>
  <si>
    <t>Genom att lämna avropssvar, bekräftar ramavtalsleverantören följande:
1.	Att i ramavtalsupphandlingen lämnad egenförsäkran fortfarande är korrekt.
2.	Att i ramavtalsupphandlingen ingivna bevis, såsom Sanningsförsäkran avseende uteslutningsgrunder (gällande leverantören och ev. åberopade företag) fortfarande aktuella.
3.	Att ramavtalsleverantören har säkerställt att ev. åberopade företag inte omfattas av någon uteslutningsgrund.
Med "åberopat företag" avses specifikt en underleverantör som har åberopats i ramavtalsupphandlingen för att uppfylla krav på ekonomisk, teknisk och yrkesmässig kapacitet”.</t>
  </si>
  <si>
    <t>Falck Sverige AB</t>
  </si>
  <si>
    <t>23.3-3053-2023</t>
  </si>
  <si>
    <t>Rehabiliteringskoordinator/rehabiliterssamordnare</t>
  </si>
  <si>
    <t>MRO-läkare - ansvarar för kvalitetssäkring av drogtestning i arbetslivet</t>
  </si>
  <si>
    <t>Vaccination: TBE</t>
  </si>
  <si>
    <t>Vaccination: Hepatit A+B</t>
  </si>
  <si>
    <r>
      <t xml:space="preserve">Pris SEK/enhet, ska anges för respektive vara.
</t>
    </r>
    <r>
      <rPr>
        <b/>
        <sz val="8"/>
        <rFont val="Arial"/>
        <family val="2"/>
      </rPr>
      <t>Obs! ramavtalets takpris får ej överskridas</t>
    </r>
  </si>
  <si>
    <t>Om Avropsberättigad efter Avrop erhåller fler Ramavtalsleverantörer ska Ramavtalsleverantörerna om Avropsberättigad så anger samarbeta inom ramen för utförandet av Tjänsterna. Avropsberättigad kan välja att ange att någon av dessa Ramavtalsleverantörer ska hantera samordningen av de olika Ramavtalsleverantörerna i enlighet med överenskommelse mellan parterna.</t>
  </si>
  <si>
    <r>
      <t xml:space="preserve">• Nulägesbeskrivning vid behov;
• Målformulering vid behov;
• Metoder och aktiviteter för att bidra till en hälsosam arbetsplats;
• Återrapportering och uppföljning enligt överenskommelse med avropsberättigad.
</t>
    </r>
    <r>
      <rPr>
        <b/>
        <sz val="10"/>
        <rFont val="Arial"/>
        <family val="2"/>
      </rPr>
      <t>Kompetens: Tjänsten ska utföras av hälsopedagog och/eller organisationskonsult.</t>
    </r>
  </si>
  <si>
    <r>
      <t xml:space="preserve">• Besök av ergonom på arbetsplatsen;
• Individuell bedömning avseende arbetsteknik, arbetsställning, utrustning, belysning, arbete vid bildskärm samt arbetsanpassade hjälpmedel etc;
• Rådgivning till individen;
• Skriftlig rekommendation om åtgärder till chefen och/eller vid behov även kopia till individen;
• Eventuell uppföljning enligt överenskommelse med avropsberättigad.
</t>
    </r>
    <r>
      <rPr>
        <b/>
        <sz val="10"/>
        <rFont val="Arial"/>
        <family val="2"/>
      </rPr>
      <t xml:space="preserve">
Kompetens: Tjänsten ska utföras av ergonom.</t>
    </r>
  </si>
  <si>
    <r>
      <t xml:space="preserve">• Besök av ergonom på arbetsplatsen;
• Stöd i arbetet med att ta fram uppdragsbeskrivning;
• Undersökning av arbetsteknik, arbetsställningar, utrustning, belysning, arbete vid bildskärm, arbetsanpassade hjälpmedel samt arbetsorganisation;
• Riskbedömning av belastningsergonomin baserad på arbetsmiljöns utformning (enl. t.ex. Arbetsmiljöverkets checklista);
• Skriftliga rekommendationer om åtgärder;
• Eventuellt stöd vid genomförande av åtgärder;
• Eventuell uppföljning enligt överenskommelse med avropsberättigad.
</t>
    </r>
    <r>
      <rPr>
        <b/>
        <sz val="10"/>
        <rFont val="Arial"/>
        <family val="2"/>
      </rPr>
      <t>Kompetens: Tjänsten ska utföras av ergonom.</t>
    </r>
  </si>
  <si>
    <r>
      <t xml:space="preserve">• Stöd i arbete med att ta fram uppdragsbeskrivningar;
• Undersökning av arbetsteknik, arbetsställningar, utrustning, hjälpmedel samt arbetsorganisation;
• Skriftlig rapport med åtgärdsförslag till avropsberättigad;
• Stöd vid genomförande av åtgärder;
• Uppföljning enligt överenskommelse med avropsberättigad.
</t>
    </r>
    <r>
      <rPr>
        <b/>
        <sz val="10"/>
        <rFont val="Arial"/>
        <family val="2"/>
      </rPr>
      <t>Kompetens: Tjänsten ska utföras av ergonom.</t>
    </r>
  </si>
  <si>
    <r>
      <t xml:space="preserve">• Definition av problembild med en tydlig uppdragsbeskrivning;
• Stöd till individen/gruppen i samråd med avropsberättigad;
• Avstämning och uppföljning enligt överenskommelse med avropsberättigad.
</t>
    </r>
    <r>
      <rPr>
        <b/>
        <sz val="10"/>
        <rFont val="Arial"/>
        <family val="2"/>
      </rPr>
      <t xml:space="preserve">
Kompetens: Tjänsten ska utföras av psykolog eller beteendevetare.</t>
    </r>
  </si>
  <si>
    <r>
      <t xml:space="preserve">• Avstämning med chef kring problembild och vad chef önskar se för effekt av stödet;
• Stresshantering;
• Avstämning och uppföljning enligt överenskommelse med avropsberättigad.
</t>
    </r>
    <r>
      <rPr>
        <b/>
        <sz val="10"/>
        <rFont val="Arial"/>
        <family val="2"/>
      </rPr>
      <t xml:space="preserve">
Kompetens: Tjänsten ska utföras av psykolog eller beteendevetare.</t>
    </r>
  </si>
  <si>
    <r>
      <t xml:space="preserve">• Klargörande/tydliggörande samtal kring kränkande särbehandling;
• Stöd och råd vid misstanke om kränkande särbehandling;
• Kvalificerad utredning om kränkande särbehandling har skett;
• Stöd vid genomförande av åtgärder inom ramen för en utredning;
• Stödsamtal;
• Stöd till chefer och ledningsgrupper;
• Uppföljning i samråd med avropsberättigad.
</t>
    </r>
    <r>
      <rPr>
        <b/>
        <sz val="10"/>
        <rFont val="Arial"/>
        <family val="2"/>
      </rPr>
      <t xml:space="preserve">
Kompetens: Tjänsten ska utföras av kompetenser med stor erfarenhet av utredningar av kränkande särbehandling och nyttjar evidensbaserade metoder dock minst av psykolog eller beteendevetare. Den som genomför en utredning bör ha tillräcklig kompetens, möjlighet att agera opartiskt och ha de berördas förtroende.</t>
    </r>
  </si>
  <si>
    <r>
      <t xml:space="preserve">• Avstämning med chef kring problembild och vad chef önskar se för effekt av stödet;
• Stöd i form av samtal;
• Avstämning och uppföljning enligt överenskommelse med avropsberättigad.
</t>
    </r>
    <r>
      <rPr>
        <b/>
        <sz val="10"/>
        <rFont val="Arial"/>
        <family val="2"/>
      </rPr>
      <t>Kompetens: Tjänsten ska utföras av beteendevetare eller psykolog.</t>
    </r>
  </si>
  <si>
    <r>
      <t xml:space="preserve">• Avstämning med chef kring problembild och vad chef önskar se för effekt av stödet;
• Stöd till medarbetare;
• Stöd till arbetsgivaren;
• Samordningsansvar av rehabiliteringsaktiviteter;
• Stöd i framtagande av skriftlig rehabiliteringsplan.
</t>
    </r>
    <r>
      <rPr>
        <b/>
        <sz val="10"/>
        <rFont val="Arial"/>
        <family val="2"/>
      </rPr>
      <t>Kompetens: Tjänsten ska utföras av företagsläkare, företagssköterska, psykolog, fysioterapeut eller rehabiliteringskoordinator.</t>
    </r>
  </si>
  <si>
    <r>
      <t xml:space="preserve">• Tydligt formulerat syfte med den teambaserade utredningen;
• Uppstartsmöte med arbetstagaren och arbetsgivaren;
• Utökad bedömning av specifika delkomponenter;
• Bedömning av arbetsförmåga i relation till arbetsuppgifter i reell miljö;
• Arbetsplatsens inverkan på arbetsförmåga;
• Teamsamverkan;
• Muntlig och skriftlig återkoppling till arbetstagare och arbetsgivare med förslag på åtgärder;
• Uppföljning enligt överenskommelse med avropsberättigad.
</t>
    </r>
    <r>
      <rPr>
        <b/>
        <sz val="10"/>
        <rFont val="Arial"/>
        <family val="2"/>
      </rPr>
      <t>Kompetens: Tjänsten ska utföras av kompetenser med mångårig dokumenterad erfarenhet av utredningar av arbetsförmåga och nyttjar evidensbaserade metoder dock minst av företagsläkare, företagssköterska, fysioterapeut, rehabkoordinator/rehabsamordnare, psykolog eller beteendevetare.</t>
    </r>
  </si>
  <si>
    <r>
      <t xml:space="preserve">• Avstämning med chef kring problembild och vad chef önskar se för effekt av stödet;
• Expertkunskap inom risk- och skadligt bruk inom alkohol och droger;
• Chefsrådgivning;
• Kartläggning och utredning av risk- och missbruk;
• Drog - och alkoholtester;
• Uppföljning enligt överenskommelse med avropsberättigad.
</t>
    </r>
    <r>
      <rPr>
        <b/>
        <sz val="10"/>
        <rFont val="Arial"/>
        <family val="2"/>
      </rPr>
      <t>Kompetens: Tjänsten ska utföras av företagsläkare eller företagssköterska med särskild kompetens gällande risk- och skadligt bruk.</t>
    </r>
  </si>
  <si>
    <t>Annan information eller hänvisa till bilaga</t>
  </si>
  <si>
    <t>Steg 2.2 - Styckpriskorg</t>
  </si>
  <si>
    <t>Vaccination: influensa</t>
  </si>
  <si>
    <t>Vaccination: Polio</t>
  </si>
  <si>
    <t>Kvantitet</t>
  </si>
  <si>
    <t>Pris per enhet (SEK)</t>
  </si>
  <si>
    <t>styck</t>
  </si>
  <si>
    <t>Vaccination: Difteri (gäller vaccin Boostrix polio)</t>
  </si>
  <si>
    <t>Abonnemang (pris/år)</t>
  </si>
  <si>
    <r>
      <t xml:space="preserve">• Motiverande samtal om kost, fysisk aktivitet, återhämtning, alkohol, droger, tobak, stress och sömn;
• Handlingsplan med aktiviteter för en god livsstil.
</t>
    </r>
    <r>
      <rPr>
        <b/>
        <sz val="10"/>
        <rFont val="Arial"/>
        <family val="2"/>
      </rPr>
      <t>Kompetens: Tjänsten ska utföras av hälsopedagog företagssköterska och/eller fysioterapeut.</t>
    </r>
  </si>
  <si>
    <t>Önskas digitala tjänster?</t>
  </si>
  <si>
    <t>Beskrivning av önskade digitala tjänster</t>
  </si>
  <si>
    <t>2.2.2 Pris för utbildningar och seminarier</t>
  </si>
  <si>
    <t>Utbildning och seminarier, halvdag</t>
  </si>
  <si>
    <t>Utbildning och seminarier, heldag</t>
  </si>
  <si>
    <t>Extra timme vid beställning av hel-/halv dag utbildning</t>
  </si>
  <si>
    <t>2.2.3 Pris för drog- och alkoholtester</t>
  </si>
  <si>
    <t>1. Drogtest: saliv</t>
  </si>
  <si>
    <t>2. Drogtest: urin</t>
  </si>
  <si>
    <t>3. Alkoholtest: CDT</t>
  </si>
  <si>
    <t>4. Alkoholtest: B-PEth/PEth</t>
  </si>
  <si>
    <t>5. Alkoholtest: utandning</t>
  </si>
  <si>
    <t>Fysioterapeut</t>
  </si>
  <si>
    <t>Steg 2.2 - Sammanställning av priskorg övriga tjänster</t>
  </si>
  <si>
    <r>
      <t xml:space="preserve">• Individuella besök
• Avstämning och uppföljning enligt överenskommelse med avropsberättigad
</t>
    </r>
    <r>
      <rPr>
        <b/>
        <sz val="10"/>
        <rFont val="Arial"/>
        <family val="2"/>
      </rPr>
      <t>Kompetens: Tjänsten ska utföras av företagsläkare, företagssköterska, beteendevetare, psykolog, fysioterapeut eller hälsopedagog.</t>
    </r>
  </si>
  <si>
    <r>
      <t xml:space="preserve">• Avstämning med chef eller HR kring problembild och vad chef/HR önskar se för effekt av stödet;
• Stöd i form av samtal;
• Avstämning och uppföljning enligt överenskommelse med avropsberättigad.
</t>
    </r>
    <r>
      <rPr>
        <b/>
        <sz val="10"/>
        <rFont val="Arial"/>
        <family val="2"/>
      </rPr>
      <t xml:space="preserve">
Kompetens: Tjänsten ska utföras av beteendevetare eller psykolog.</t>
    </r>
  </si>
  <si>
    <r>
      <t xml:space="preserve">• Specifik kompetens att vägleda utifrån ett chefsperspektiv inom områdena arbetsmiljö, hälsa och rehabilitering;
• Avstämning och uppföljning enligt överenskommelse med avropsberättigad.
</t>
    </r>
    <r>
      <rPr>
        <b/>
        <sz val="10"/>
        <rFont val="Arial"/>
        <family val="2"/>
      </rPr>
      <t>Kompetens: Tjänsten ska utföras av psykolog, beteendevetare,  organisationskonsult, företagssköterska, företagsläkare, rehabkoordinator/ rehabsamordnare, hälsopedagog och/eller arbetsmiljöingenjör.</t>
    </r>
  </si>
  <si>
    <r>
      <t xml:space="preserve">• Rådgivning och stöd inom det systematiska arbetsmiljöarbetet, t.ex. med arbetsmiljöpolicy, klimakteriepolicy, rutiner, handlingsplaner och aktiviteter;
• Undersökning av organisatorisk och social arbetsmiljö vid behov;
• Undersökning av fysisk arbetsmiljö vid behov;
• Riskanalys av arbetsmiljön;
• Skriftlig rapport med åtgärdsförslag;
• Uppföljning enligt överenskommelse med avropsberättigad.
</t>
    </r>
    <r>
      <rPr>
        <b/>
        <sz val="10"/>
        <rFont val="Arial"/>
        <family val="2"/>
      </rPr>
      <t>Kompetens: Tjänsten ska utföras av ergonom, arbetsmiljöingenjör eller organisationskonsult.</t>
    </r>
  </si>
  <si>
    <r>
      <t xml:space="preserve">• stöd till chef per telefon, vardagar 8.00-17.00, för att kunna hantera krisen;
• krisstöd genom avlastningssamtal, vardagar 8.00-17.00;
• krisstöd ska kunna ges på plats;
• avlastningssamtal ska erbjudas senast 48 timmar från första kontakt;
• avstämning och uppföljning enligt överenskommelse med avropsberättigad.
</t>
    </r>
    <r>
      <rPr>
        <b/>
        <sz val="10"/>
        <rFont val="Arial"/>
        <family val="2"/>
      </rPr>
      <t xml:space="preserve">
Kompetens: Tjänsten ska utföras av psykolog eller beteendevetare.</t>
    </r>
  </si>
  <si>
    <t>Sammanställning av tider och belopp för kompetenser</t>
  </si>
  <si>
    <t>Antal timmar angivna</t>
  </si>
  <si>
    <t>Leverantörers priser för kompetenser</t>
  </si>
  <si>
    <t>2.2.1 Pris vaccinationer vid smittoexponering i tjänsten</t>
  </si>
  <si>
    <t>I styckepriset ska ingå arbetskostnad, labbkostnad och eventuellt för- och efterarbete. Eventuella omkostnader ska ingå lämnat pris/styck för tjänster</t>
  </si>
  <si>
    <t>Anbudsgivaren ska ange pris för vaccinationer i enlighet med prismatrisen. I styckepriset ska arbetskostnad, vaccinet och eventuellt för- och efterarbete ingå.</t>
  </si>
  <si>
    <r>
      <t xml:space="preserve">Anbudsgivaren ska ange pris för utbildningar och seminarier i enlighet med prismatrisen.
Observera att priset för utbildningar ska innefatta allt material, etc. och gäller både för fysiska eller eventuellt digitala utbildningar om anbudsgivaren kan erbjuda utbildningarna digitalt. Eventuella resekostnader kan tillkomma.
</t>
    </r>
    <r>
      <rPr>
        <b/>
        <sz val="8"/>
        <rFont val="Arial"/>
        <family val="2"/>
      </rPr>
      <t>OBS! Kompetenserna som avses är företagssköterska, legitimerad sjuksköterska, ergonom, legitimerad fysioterapeut och hälsopedagog.</t>
    </r>
  </si>
  <si>
    <r>
      <t xml:space="preserve">• Frågeformulär om kost, alkohol, droger, tobak, fysisk aktivitet, återhämtning, stress, sömn och upplevelse av egen hälsa;
• Blodtryck, längd, vikt, midjemått och konditionstest;
• Personligt främjande samtal med återkoppling av resultat på individnivå och dialog om individuell handlingsplan;
• Återkoppling av resultat på gruppnivå med möjlighet att visa resultat på nivåer som avdelning, yrke, kön och ålder. Rapporten ska kunna vara ett underlag för arbetsgivarens strategiska hälsoarbete och därmed även innehålla en handlingsplan med förslag på aktiviteter;
• Uppföljning av handlingsplan för individ och grupp inom tre (3) månader.
</t>
    </r>
    <r>
      <rPr>
        <b/>
        <sz val="10"/>
        <rFont val="Arial"/>
        <family val="2"/>
      </rPr>
      <t>Kompetens: Tjänsten ska utföras av hälsopedagog och/eller företagssköterska.</t>
    </r>
  </si>
  <si>
    <r>
      <t xml:space="preserve">• Frågeformulär utifrån hälsa och arbetsmiljö;
• Livsstilsprover, kolesterolvärde, glukos (blodsocker) samt Hb (blodvärde) och blodtryck;
• Återkoppling till individ med rekommendationer om åtgärder;
• Återkoppling av resultat på gruppnivå med möjlighet att visa resultat på nivåer som avdelning, yrke, kön och ålder. Rapporten ska kunna vara ett underlag för arbetsgivarens strategiska förebyggande hälso- och arbetsmiljöarbete och därmed även innehålla en handlingsplan med förslag på efterföljande aktiviteter.
Kammarkollegiet vill betona att innehållet i hälsoundersökningen är fastställt. Efterfrågas annat innehåll finns möjlighet att nyttja tjänsten valfri hälsoundersökning.
</t>
    </r>
    <r>
      <rPr>
        <b/>
        <sz val="10"/>
        <rFont val="Arial"/>
        <family val="2"/>
      </rPr>
      <t>Kompetens: Tjänsten ska utföras av företagssköterska.</t>
    </r>
  </si>
  <si>
    <r>
      <t xml:space="preserve">Denna hälsoundersökning möjliggör för avropsberättigad att själv, utifrån aktuellt behov, välja vad som ska ingå i den aktuella undersökningen. Avropsberättigad kommer därför att specificera vad hälsoundersökningen ska innehålla.
</t>
    </r>
    <r>
      <rPr>
        <b/>
        <sz val="10"/>
        <rFont val="Arial"/>
        <family val="2"/>
      </rPr>
      <t>Kompetens: Tjänsten ska utföras av företagssköterska och vid behov av företagsläkare.</t>
    </r>
  </si>
  <si>
    <t>Steg 2.2 - Övriga tjänster</t>
  </si>
  <si>
    <t>2.2.1 Tillhandahållande av övriga tjänster</t>
  </si>
  <si>
    <t>2.2.1.1 24-timmars krisstöd</t>
  </si>
  <si>
    <t>Förstadagsintyg, utredning</t>
  </si>
  <si>
    <t>Förstadagsintyg, besök</t>
  </si>
  <si>
    <r>
      <t xml:space="preserve">• Samtliga kontroller (inkl. arbets-EKG) enligt AFS 2019:3 och/eller andra förordningar
• Utfärdande av tjänstbarhetsintyg om så krävs
• Återkoppling till arbetsgivare och arbetstagare enligt Arbetsmiljöverkets ”Vägledning för den som utför medicinska kontroller” Reviderad 2021-12-20.
</t>
    </r>
    <r>
      <rPr>
        <b/>
        <sz val="10"/>
        <rFont val="Arial"/>
        <family val="2"/>
      </rPr>
      <t>Kompetens: Tjänsten ska utföras av företagsläkare och/eller företagssköterska med särskild behörighet och enligt krav i gällande regelverk.</t>
    </r>
  </si>
  <si>
    <t>• Summerat anbudspris (exempelvis lägst offererat pris vid Avropsförfrågan)
• Pris för enstaka tjänster, övriga tjänster eller övriga kompetenser</t>
  </si>
  <si>
    <t>• Lättförståeliga rapporter (i önskat format så som Excel, ppt etc.)
• Innehåll i statistikrapporteringen
 • Återrapportering
• Redovisningsperioder
• Kundportal med möjlighet för Avropsberättigad att själv ta del av statistik</t>
  </si>
  <si>
    <t>4. Kompetens och/eller erfarenhet</t>
  </si>
  <si>
    <t>Vid Avrop kan Avropsberättigad precisera kraven på kompetenser, kvalitet och tjänster exempelvis:
• Case och referenser
• Erfarenhet
• CV på specifika kompetenser
• Språk
• Godkänd anordnare av arbetsplatsinriktat rehabiliteringsstöd</t>
  </si>
  <si>
    <t>5. Digitala tjänster</t>
  </si>
  <si>
    <r>
      <t xml:space="preserve">• Närhet till allmänna kommunikationsmedel
• Placering, mottagningens adress
• Vara placerad inom ett geografiskt avstånd som göra det möjligt att nå företagshälsan med allmänna transportmedel inom en viss tid
• Anpassade öppettider för telefonrådgivning och bokning som är andra än kravställda öppettider helgfri måndag till fredag 08.00-17.00 (inklusive lunchtimmen)
</t>
    </r>
    <r>
      <rPr>
        <b/>
        <sz val="8"/>
        <rFont val="Arial"/>
        <family val="2"/>
      </rPr>
      <t>2.1 Tillgänglighetsanpassning</t>
    </r>
    <r>
      <rPr>
        <sz val="8"/>
        <rFont val="Arial"/>
        <family val="2"/>
      </rPr>
      <t xml:space="preserve">
Vid Avrop kan krav, kriterier och villkor komma att ställas på tillgänglighet, till exempel avseende mottagningarnas fysiska eller digitala tillgänglighet.
• Reserverad parkeringsplats för personer med funktionsnedsättning
• Av- och påstigningsplats inom 25 meter från huvudentrén där taxi och färdtjänst kan stanna.
• Tillgänglig gångväg från parkering till huvudentré
• Ramp/hiss vid eventuell trappa framför entréer
• Dörrars passagemått
• Osv.</t>
    </r>
  </si>
  <si>
    <r>
      <t xml:space="preserve">Med Digitala tjänster avses arbetsmiljö- och hälsotjänster som erbjuds digitalt via digitala plattformar så som webbportaler och appar och som till viss del kompletterar fysiska hälsotjänster. Pris för digitala tjänster: I enlighet med gällande bilaga Priser för prissatta tjänster och kompetenser.
</t>
    </r>
    <r>
      <rPr>
        <b/>
        <sz val="8"/>
        <rFont val="Arial"/>
        <family val="2"/>
      </rPr>
      <t>5.1 Typ av efterfrågade digitala tjänster</t>
    </r>
    <r>
      <rPr>
        <sz val="8"/>
        <rFont val="Arial"/>
        <family val="2"/>
      </rPr>
      <t xml:space="preserve">
Exempel på digitala tjänster som kan efterfrågas är Digitala utbildningar och föreläsningar, stödsamtal, ergonombesök/genomgång, rehabiliteringsmöten, Individ besök: Samtliga kompetenser, Möten: Rehab/kartläggningar/avstämningar med en till minst fyra personer, Digitalt KBT: Stress o sömn.
</t>
    </r>
    <r>
      <rPr>
        <b/>
        <sz val="8"/>
        <rFont val="Arial"/>
        <family val="2"/>
      </rPr>
      <t>5.2 Informationssäkerhet</t>
    </r>
    <r>
      <rPr>
        <sz val="8"/>
        <rFont val="Arial"/>
        <family val="2"/>
      </rPr>
      <t xml:space="preserve">
Precisering av krav att följa de föreskrifter och riktlinjer för säkerhet och informationssäkerhet som Avropsberättigad föreskriver.</t>
    </r>
  </si>
  <si>
    <t>Steg 2 - Sammanställning av priskorg - timmar</t>
  </si>
  <si>
    <t>Steg 2.1 - Sammanställning av styckpriskorg - styckpris</t>
  </si>
  <si>
    <t>Summa priskorg inklusive timmar, styck och övriga tjänster:</t>
  </si>
  <si>
    <t>Nedan anges de utvärderingskriterier som kan användas vid avrop om så önskas. Angivna kriterier kan användas som obligatoriska krav (ska-krav) eller som tilldelningskriterier (bör-krav). Nedan angivna kriterier är inte fullständiga, om kraven tillämpas ska avropsberättigad precisera dessa i avropsförfrågan. Gulmarkerade rutor fylls i av avropsberättigad innan avropsförfrågan skickas.
Se dokumentet Avrop och kravkatalog för mer information.</t>
  </si>
  <si>
    <t>Totalt:</t>
  </si>
  <si>
    <r>
      <t xml:space="preserve">• Avstämning med chef kring problembild och vad chef önskar se för effekt av besöket;
• Individuella besök;
• Avstämning och uppföljning enligt överenskommelse med avropsberättigad.
</t>
    </r>
    <r>
      <rPr>
        <b/>
        <sz val="10"/>
        <rFont val="Arial"/>
        <family val="2"/>
      </rPr>
      <t>Kompetens: Tjänsten ska utföras företagsläkare, företagssköterska, beteendevetare, psykolog, fysioterapeut eller rehabkoordinator/rehabsamordnare.</t>
    </r>
  </si>
  <si>
    <r>
      <t xml:space="preserve">• Utfärdande av läkarintyg eller tjänstbarhetsbedömning beroende på tjänst
• Återkoppling till arbetsgivare och arbetstagare enligt regelverk.
• Avropare anger vilket tjänstbarhetsintyg som avses.
Ett läkarintyg som ordnas med eller erbjuds ska inte medföra några kostnader för arbetstagaren.
</t>
    </r>
    <r>
      <rPr>
        <b/>
        <sz val="10"/>
        <rFont val="Arial"/>
        <family val="2"/>
      </rPr>
      <t>Kompetens: Tjänsten ska utföras av företagsläkare och/eller företagssköterska med särskild behörighet och enligt krav i gällande regelverk.</t>
    </r>
  </si>
  <si>
    <t>2.2.1.2 Övriga kompetenser</t>
  </si>
  <si>
    <t xml:space="preserve">Tjänsten kan utföras av övriga kompetenser exempelvis, dipl. massör, leg. naprapat, leg. kiropraktor, flygläkare, arbetsterapeut, beroende terapeut. 
Observera att uppräknade kompetenser endast utgör exempel.
• Ramavtalsleverantör som utför tjänster ska ha god kunskap om hur medarbetare kan påverkas av klimakteriet för att kunna ge rätt råd och undvika sjukskrivningar. 
• Ramavtalsleverantör ska säkerställa att anställda som utför tjänster enligt kontraktet till upphandlande myndighet senast inom 12 månader genomgått en utbildning om våld i nära relationer. 
• 50% av anställda hos Ramavtalsleverantör ska ha genomgått utbildningen inom 6 månader och resten av anställda senast inom 12 månader. </t>
  </si>
  <si>
    <t>Arlanda</t>
  </si>
  <si>
    <t>PE3 Företagshälsa AB</t>
  </si>
  <si>
    <t>Karlstad</t>
  </si>
  <si>
    <t>Tjugonde Företagshälsovård</t>
  </si>
  <si>
    <t>Hälsobolaget i Uddevalla AB</t>
  </si>
  <si>
    <t>Clarahälsan AB</t>
  </si>
  <si>
    <t>HLR med defibrillator enligt HLR-rådet *</t>
  </si>
  <si>
    <t>HLR med defibrillator enligt HLR-rådet och Första hjälpen *</t>
  </si>
  <si>
    <t>Takpris gäller pris/styck SEK exklusive moms. Priset för utbildningar ska innefatta allt material, etc. och gäller både för fysiska eller eventuellt digitala utbildningar om anbudsgivaren kan erbjuda utbildningarna digitalt. Eventuella resekostnader kan tillkomma. Prissättning för heldag, halvdag och tilläggstimmar avser kompetens gällande företagssköterska, legitimerad sjuksköterska, ergonom, legitimerad fysioterapeut och hälsopedagog. Om en utbildning från en annan kompetens önskas av avropsberättigad sker prissättning vid avrop.
*Utbildningen avser 10 personer inkl. material och dockor av modell Mini-Anne (eller motsvarande)</t>
  </si>
  <si>
    <t xml:space="preserve">2.2.4.1 Hälsoundersökning </t>
  </si>
  <si>
    <t>2.1.1 Hälsoprofil inklusive konditionstest (individ och grupp)</t>
  </si>
  <si>
    <t>2.1.3 Hälsofrämjande rådgivning (organisation)</t>
  </si>
  <si>
    <t>2.1.2 Hälsofrämjande rådgivning/coachning (individ)</t>
  </si>
  <si>
    <t>2.1.4 Förebyggande besök( individ)</t>
  </si>
  <si>
    <t>2.1.5 Förebyggande samtalsstöd (individ)</t>
  </si>
  <si>
    <t>2.1.6 Chefsstöd (individ och grupp)</t>
  </si>
  <si>
    <t>2.1.7 Systematiskt arbetsmiljöarbete (SAM)</t>
  </si>
  <si>
    <t>2.1.8 Ergonomisk genomgång av arbetsplats (individ)</t>
  </si>
  <si>
    <t>2.1.9 Ergonomisk genomgång av arbetsplatser (grupp)</t>
  </si>
  <si>
    <t>2.1.10 Ergonomisk genomgång (Organisation)</t>
  </si>
  <si>
    <t xml:space="preserve">2.1.11 Valfri hälsoundersökning </t>
  </si>
  <si>
    <t>2.2 Reaktiva tjänster</t>
  </si>
  <si>
    <t>2.2.1 Konflikthantering (individ och grupp)</t>
  </si>
  <si>
    <t>2.2.2 Krisstöd (individ och grupp)</t>
  </si>
  <si>
    <t>2.2.3 Stresshantering (individ)</t>
  </si>
  <si>
    <t>2.2.4 Kränkande särbehandling (individ och grupp)</t>
  </si>
  <si>
    <t>2.2.5 Rehabiliterande besök (individ)</t>
  </si>
  <si>
    <t>2.2.6 Rehabiliterande samtalsstöd (individ)</t>
  </si>
  <si>
    <t>2.2.7 Arbetsanpassning och rehabilitering (individ och organisation)</t>
  </si>
  <si>
    <t>2.2.9 Utredning och stöd vid risk och skadligt bruk (individ och organisation)</t>
  </si>
  <si>
    <t>Vid behov eller osäkerhet, ange extra timmar som behövs för kompetenser men som inte kan placeras under en specifik tjänst. Fyll i första hand i de fördefinierade tjänsternas fält.</t>
  </si>
  <si>
    <t>Extra tider för kompetenser</t>
  </si>
  <si>
    <t>2.2.4 Hälsofrämjande tjänster</t>
  </si>
  <si>
    <t>2.1.12 Övriga hälsoundersökningar, läkarintyg och tjänstbarhetsintyg</t>
  </si>
  <si>
    <t>2.1.13 Medicinska kontroller i arbetslivet</t>
  </si>
  <si>
    <t>2.2.4.2 Förstadagsintyg – Medicinsk utredning</t>
  </si>
  <si>
    <t>2.2.8 Teambaserad utredning av arbetsförmåga (individ och organisation)</t>
  </si>
  <si>
    <t>Utbildningar och seminarier som ej omfattas av kompetenser i 2.2.2, eller hänvisa till bilaga</t>
  </si>
  <si>
    <t>Övrig information gällande utbildningen/seminariet</t>
  </si>
  <si>
    <r>
      <t xml:space="preserve">• Utredning inför förstadagsintyg hos läkare
• Läkarintyg ska utfärdas i samband med personligt besök hos intygsskrivande kompetens som ska vara företagsläkare.
• Utfärdande av förstadagsintyg sker första vardagen i en sjuklöneperiod efter beslut från arbetsgivaren;
</t>
    </r>
    <r>
      <rPr>
        <b/>
        <sz val="10"/>
        <rFont val="Arial"/>
        <family val="2"/>
      </rPr>
      <t>Kompetens: Tjänsten ska utföras av företagsläkare.</t>
    </r>
  </si>
  <si>
    <t>Iggesund</t>
  </si>
  <si>
    <t>Sundbyberg</t>
  </si>
  <si>
    <t>Marievik</t>
  </si>
  <si>
    <t>Sälen</t>
  </si>
  <si>
    <t>Pris/styck</t>
  </si>
  <si>
    <t>Totalt pris som angetts</t>
  </si>
  <si>
    <r>
      <t xml:space="preserve">Avropsberättigad ska fylla i volymer för de tjänster och kompetenser som de behöver. Angivna uppgifter speglar avropsberättigads uppfattade behov under angiven kontraktsperiod (kontraktsperioden anges i flik 1 Specifikation).
Ramavtalsleverantören fyller i priser per timme/st/grupp osv för de olika kompetenserna, vilka summeras till ett totalpris för priskorgen. </t>
    </r>
    <r>
      <rPr>
        <b/>
        <sz val="10"/>
        <rFont val="Arial"/>
        <family val="2"/>
      </rPr>
      <t>Timpriser</t>
    </r>
    <r>
      <rPr>
        <sz val="10"/>
        <rFont val="Arial"/>
        <family val="2"/>
      </rPr>
      <t xml:space="preserve"> för kompetenserna fylls i längst upp under </t>
    </r>
    <r>
      <rPr>
        <b/>
        <sz val="10"/>
        <rFont val="Arial"/>
        <family val="2"/>
      </rPr>
      <t>Sammanställning av tider och belopp för kopmpetenser</t>
    </r>
    <r>
      <rPr>
        <sz val="10"/>
        <rFont val="Arial"/>
        <family val="2"/>
      </rPr>
      <t xml:space="preserve">, medan </t>
    </r>
    <r>
      <rPr>
        <b/>
        <sz val="10"/>
        <rFont val="Arial"/>
        <family val="2"/>
      </rPr>
      <t>styckpriser</t>
    </r>
    <r>
      <rPr>
        <sz val="10"/>
        <rFont val="Arial"/>
        <family val="2"/>
      </rPr>
      <t xml:space="preserve"> fylls i under </t>
    </r>
    <r>
      <rPr>
        <b/>
        <sz val="10"/>
        <rFont val="Arial"/>
        <family val="2"/>
      </rPr>
      <t>respektive punkt</t>
    </r>
    <r>
      <rPr>
        <sz val="10"/>
        <rFont val="Arial"/>
        <family val="2"/>
      </rPr>
      <t>. Se blåa respektive vita fält. Ifylld avropsblankett ska skickas med till ramavtalsleverantören vid avropsförfrågan. Blå celler fylls i av ramavtalsleverantören och gula celler fylls i av avropsberättigad.
Avropsberättigad ska i sin behovsanalys som skickas med avropsförfrågan ange om de olika tjänsterna ska utföras hos avropsberättigad eller hos företagshälsan.</t>
    </r>
  </si>
  <si>
    <t>Version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</si>
</sst>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0.00\ &quot;kr&quot;;\-#,##0.00\ &quot;kr&quot;"/>
    <numFmt numFmtId="44" formatCode="_-* #,##0.00\ &quot;kr&quot;_-;\-* #,##0.00\ &quot;kr&quot;_-;_-* &quot;-&quot;??\ &quot;kr&quot;_-;_-@_-"/>
    <numFmt numFmtId="164" formatCode="_-* #,##0.00\ _k_r_-;\-* #,##0.00\ _k_r_-;_-* &quot;-&quot;??\ _k_r_-;_-@_-"/>
    <numFmt numFmtId="165" formatCode="_-* #,##0\ _k_r_-;\-* #,##0\ _k_r_-;_-* &quot;-&quot;??\ _k_r_-;_-@_-"/>
    <numFmt numFmtId="166" formatCode="#,##0;\-#,##0;"/>
    <numFmt numFmtId="167" formatCode="0.0"/>
    <numFmt numFmtId="168" formatCode="#,###"/>
    <numFmt numFmtId="169" formatCode="#,##0.00\ &quot;kr&quot;"/>
    <numFmt numFmtId="170" formatCode="#,##0\ &quot;kr&quot;"/>
    <numFmt numFmtId="171" formatCode="#,##0_ ;\-#,##0\ "/>
    <numFmt numFmtId="172" formatCode="#,##0.0_ ;\-#,##0.0\ "/>
    <numFmt numFmtId="173" formatCode=";;;"/>
    <numFmt numFmtId="174" formatCode="#,##0\ &quot;kr&quot;;\-#,##0\ &quot;kr&quot;;"/>
    <numFmt numFmtId="175" formatCode="0_ ;\-0\ "/>
  </numFmts>
  <fonts count="68" x14ac:knownFonts="1">
    <font>
      <sz val="10"/>
      <name val="Arial"/>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10"/>
      <color indexed="10"/>
      <name val="Arial"/>
      <family val="2"/>
    </font>
    <font>
      <b/>
      <sz val="16"/>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b/>
      <i/>
      <sz val="10"/>
      <name val="Arial"/>
      <family val="2"/>
    </font>
    <font>
      <u/>
      <sz val="10"/>
      <color indexed="12"/>
      <name val="Arial"/>
      <family val="2"/>
    </font>
    <font>
      <b/>
      <sz val="10"/>
      <color indexed="10"/>
      <name val="Arial"/>
      <family val="2"/>
    </font>
    <font>
      <sz val="10"/>
      <name val="Times New Roman"/>
      <family val="1"/>
    </font>
    <font>
      <sz val="12"/>
      <color indexed="8"/>
      <name val="Times New Roman"/>
      <family val="1"/>
    </font>
    <font>
      <b/>
      <sz val="20"/>
      <name val="Arial"/>
      <family val="2"/>
    </font>
    <font>
      <b/>
      <sz val="12"/>
      <color indexed="8"/>
      <name val="Arial"/>
      <family val="2"/>
    </font>
    <font>
      <b/>
      <i/>
      <sz val="12"/>
      <name val="Arial"/>
      <family val="2"/>
    </font>
    <font>
      <sz val="11"/>
      <color indexed="8"/>
      <name val="Arial"/>
      <family val="2"/>
    </font>
    <font>
      <b/>
      <sz val="11"/>
      <color indexed="8"/>
      <name val="Arial"/>
      <family val="2"/>
    </font>
    <font>
      <sz val="10"/>
      <color indexed="8"/>
      <name val="Arial"/>
      <family val="2"/>
    </font>
    <font>
      <b/>
      <i/>
      <sz val="10"/>
      <color indexed="10"/>
      <name val="Arial"/>
      <family val="2"/>
    </font>
    <font>
      <sz val="10"/>
      <name val="Arial"/>
      <family val="2"/>
    </font>
    <font>
      <sz val="11"/>
      <name val="Arial"/>
      <family val="2"/>
    </font>
    <font>
      <sz val="11"/>
      <color theme="1"/>
      <name val="Calibri"/>
      <family val="2"/>
      <scheme val="minor"/>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theme="1"/>
      <name val="Arial"/>
      <family val="2"/>
    </font>
    <font>
      <i/>
      <sz val="10"/>
      <color rgb="FFFF0000"/>
      <name val="Arial"/>
      <family val="2"/>
    </font>
    <font>
      <b/>
      <sz val="10"/>
      <color rgb="FFFF0000"/>
      <name val="Arial"/>
      <family val="2"/>
    </font>
    <font>
      <b/>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i/>
      <sz val="10"/>
      <color rgb="FFFF0000"/>
      <name val="Arial"/>
      <family val="2"/>
    </font>
    <font>
      <sz val="10"/>
      <name val="Arial"/>
      <family val="2"/>
    </font>
    <font>
      <sz val="10"/>
      <name val="Century Schoolbook"/>
      <family val="1"/>
    </font>
    <font>
      <sz val="9"/>
      <name val="Arial"/>
      <family val="2"/>
    </font>
    <font>
      <b/>
      <sz val="11"/>
      <name val="Arial"/>
      <family val="2"/>
    </font>
    <font>
      <sz val="18"/>
      <name val="Arial"/>
      <family val="2"/>
    </font>
    <font>
      <sz val="16"/>
      <name val="Arial"/>
      <family val="2"/>
    </font>
    <font>
      <sz val="20"/>
      <name val="Arial"/>
      <family val="2"/>
    </font>
    <font>
      <b/>
      <sz val="8"/>
      <name val="Arial"/>
      <family val="2"/>
    </font>
    <font>
      <sz val="6"/>
      <name val="Arial"/>
      <family val="2"/>
    </font>
    <font>
      <sz val="14"/>
      <name val="Arial"/>
      <family val="2"/>
    </font>
    <font>
      <vertAlign val="superscript"/>
      <sz val="8.9499999999999993"/>
      <name val="Arial"/>
      <family val="2"/>
    </font>
    <font>
      <vertAlign val="superscript"/>
      <sz val="11.2"/>
      <name val="Arial"/>
      <family val="2"/>
    </font>
    <font>
      <b/>
      <sz val="9"/>
      <name val="Arial"/>
      <family val="2"/>
    </font>
    <font>
      <b/>
      <i/>
      <sz val="8"/>
      <name val="Arial"/>
      <family val="2"/>
    </font>
    <font>
      <sz val="7"/>
      <name val="Arial"/>
      <family val="2"/>
    </font>
    <font>
      <b/>
      <sz val="12"/>
      <color rgb="FF000000"/>
      <name val="Arial"/>
      <family val="2"/>
    </font>
    <font>
      <b/>
      <sz val="10"/>
      <color rgb="FF000000"/>
      <name val="Arial"/>
      <family val="2"/>
    </font>
  </fonts>
  <fills count="48">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theme="0"/>
        <bgColor rgb="FFFFFF99"/>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FFFF00"/>
        <bgColor rgb="FFFFFF99"/>
      </patternFill>
    </fill>
    <fill>
      <patternFill patternType="solid">
        <fgColor theme="0" tint="-4.9989318521683403E-2"/>
        <bgColor indexed="64"/>
      </patternFill>
    </fill>
    <fill>
      <patternFill patternType="solid">
        <fgColor rgb="FFCCFFFF"/>
        <bgColor rgb="FFFFFF99"/>
      </patternFill>
    </fill>
    <fill>
      <patternFill patternType="solid">
        <fgColor theme="0" tint="-0.34998626667073579"/>
        <bgColor indexed="64"/>
      </patternFill>
    </fill>
  </fills>
  <borders count="111">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style="thin">
        <color rgb="FF969696"/>
      </left>
      <right/>
      <top style="thin">
        <color rgb="FF969696"/>
      </top>
      <bottom style="thin">
        <color rgb="FF969696"/>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rgb="FF969696"/>
      </top>
      <bottom/>
      <diagonal/>
    </border>
    <border>
      <left/>
      <right/>
      <top style="thin">
        <color theme="0" tint="-0.499984740745262"/>
      </top>
      <bottom/>
      <diagonal/>
    </border>
    <border>
      <left/>
      <right/>
      <top/>
      <bottom style="thin">
        <color rgb="FF969696"/>
      </bottom>
      <diagonal/>
    </border>
    <border>
      <left/>
      <right style="thin">
        <color rgb="FF969696"/>
      </right>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top style="thin">
        <color theme="0" tint="-0.499984740745262"/>
      </top>
      <bottom/>
      <diagonal/>
    </border>
    <border>
      <left/>
      <right/>
      <top style="thin">
        <color theme="0" tint="-0.34998626667073579"/>
      </top>
      <bottom/>
      <diagonal/>
    </border>
    <border>
      <left/>
      <right/>
      <top style="thin">
        <color indexed="55"/>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rgb="FF969696"/>
      </left>
      <right/>
      <top/>
      <bottom style="thin">
        <color rgb="FF969696"/>
      </bottom>
      <diagonal/>
    </border>
    <border>
      <left/>
      <right style="thin">
        <color indexed="55"/>
      </right>
      <top style="thin">
        <color rgb="FF969696"/>
      </top>
      <bottom style="thin">
        <color rgb="FF969696"/>
      </bottom>
      <diagonal/>
    </border>
    <border>
      <left/>
      <right/>
      <top/>
      <bottom style="thin">
        <color theme="0" tint="-0.499984740745262"/>
      </bottom>
      <diagonal/>
    </border>
    <border>
      <left/>
      <right style="thin">
        <color rgb="FF969696"/>
      </right>
      <top style="thin">
        <color indexed="55"/>
      </top>
      <bottom style="thin">
        <color indexed="55"/>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style="thin">
        <color rgb="FF969696"/>
      </top>
      <bottom/>
      <diagonal/>
    </border>
    <border>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69696"/>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969696"/>
      </right>
      <top style="thin">
        <color theme="0" tint="-0.34998626667073579"/>
      </top>
      <bottom style="thin">
        <color theme="0" tint="-0.34998626667073579"/>
      </bottom>
      <diagonal/>
    </border>
    <border>
      <left style="thin">
        <color rgb="FF969696"/>
      </left>
      <right style="thin">
        <color rgb="FF969696"/>
      </right>
      <top style="thin">
        <color theme="0" tint="-0.34998626667073579"/>
      </top>
      <bottom style="thin">
        <color theme="0" tint="-0.34998626667073579"/>
      </bottom>
      <diagonal/>
    </border>
    <border>
      <left style="thin">
        <color rgb="FF969696"/>
      </left>
      <right style="thin">
        <color theme="0" tint="-0.499984740745262"/>
      </right>
      <top style="thin">
        <color theme="0" tint="-0.34998626667073579"/>
      </top>
      <bottom style="thin">
        <color theme="0" tint="-0.34998626667073579"/>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right style="thin">
        <color rgb="FF969696"/>
      </right>
      <top/>
      <bottom/>
      <diagonal/>
    </border>
    <border>
      <left/>
      <right style="thin">
        <color rgb="FF969696"/>
      </right>
      <top/>
      <bottom style="thin">
        <color indexed="55"/>
      </bottom>
      <diagonal/>
    </border>
    <border>
      <left style="thin">
        <color indexed="55"/>
      </left>
      <right/>
      <top/>
      <bottom/>
      <diagonal/>
    </border>
    <border>
      <left style="thin">
        <color indexed="55"/>
      </left>
      <right style="thin">
        <color indexed="55"/>
      </right>
      <top style="thin">
        <color rgb="FF969696"/>
      </top>
      <bottom style="thin">
        <color rgb="FF969696"/>
      </bottom>
      <diagonal/>
    </border>
    <border>
      <left/>
      <right style="thin">
        <color indexed="55"/>
      </right>
      <top/>
      <bottom/>
      <diagonal/>
    </border>
    <border>
      <left style="thin">
        <color indexed="55"/>
      </left>
      <right style="thin">
        <color rgb="FF969696"/>
      </right>
      <top style="thin">
        <color rgb="FF969696"/>
      </top>
      <bottom style="thin">
        <color rgb="FF96969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auto="1"/>
      </left>
      <right style="thin">
        <color auto="1"/>
      </right>
      <top style="thin">
        <color auto="1"/>
      </top>
      <bottom style="thin">
        <color auto="1"/>
      </bottom>
      <diagonal/>
    </border>
    <border>
      <left/>
      <right style="thin">
        <color indexed="55"/>
      </right>
      <top style="thin">
        <color indexed="55"/>
      </top>
      <bottom style="thin">
        <color indexed="55"/>
      </bottom>
      <diagonal/>
    </border>
  </borders>
  <cellStyleXfs count="51">
    <xf numFmtId="0" fontId="0" fillId="0" borderId="0"/>
    <xf numFmtId="0" fontId="2" fillId="2" borderId="17" applyNumberFormat="0">
      <alignment vertical="top" wrapText="1"/>
      <protection locked="0"/>
    </xf>
    <xf numFmtId="0" fontId="16" fillId="0" borderId="0" applyNumberFormat="0" applyFill="0" applyBorder="0" applyAlignment="0" applyProtection="0"/>
    <xf numFmtId="0" fontId="2" fillId="8" borderId="0" applyNumberFormat="0" applyFont="0" applyBorder="0" applyAlignment="0" applyProtection="0"/>
    <xf numFmtId="0" fontId="2" fillId="11" borderId="0" applyNumberFormat="0" applyFont="0" applyBorder="0" applyAlignment="0" applyProtection="0">
      <alignment vertical="top"/>
    </xf>
    <xf numFmtId="166" fontId="2" fillId="9" borderId="0" applyNumberFormat="0" applyFont="0" applyBorder="0" applyAlignment="0" applyProtection="0"/>
    <xf numFmtId="0" fontId="2" fillId="12" borderId="0" applyNumberFormat="0" applyFont="0" applyBorder="0" applyAlignment="0" applyProtection="0"/>
    <xf numFmtId="0" fontId="2" fillId="0" borderId="18" applyNumberFormat="0" applyFont="0" applyFill="0" applyAlignment="0" applyProtection="0"/>
    <xf numFmtId="0" fontId="2" fillId="10" borderId="0" applyNumberFormat="0" applyFont="0" applyBorder="0" applyAlignment="0" applyProtection="0">
      <alignment horizontal="center" vertical="center" wrapText="1"/>
      <protection locked="0"/>
    </xf>
    <xf numFmtId="0" fontId="29" fillId="0" borderId="0"/>
    <xf numFmtId="0" fontId="2" fillId="0" borderId="18" applyNumberFormat="0" applyFill="0" applyAlignment="0" applyProtection="0"/>
    <xf numFmtId="0" fontId="1" fillId="0" borderId="18" applyNumberFormat="0" applyFill="0" applyAlignment="0" applyProtection="0"/>
    <xf numFmtId="0" fontId="14" fillId="0" borderId="0" applyNumberFormat="0" applyFill="0" applyProtection="0"/>
    <xf numFmtId="44" fontId="5"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3" fillId="19" borderId="55" applyNumberFormat="0" applyAlignment="0" applyProtection="0"/>
    <xf numFmtId="0" fontId="44" fillId="20" borderId="56" applyNumberFormat="0" applyAlignment="0" applyProtection="0"/>
    <xf numFmtId="0" fontId="45" fillId="20" borderId="55" applyNumberFormat="0" applyAlignment="0" applyProtection="0"/>
    <xf numFmtId="0" fontId="46" fillId="0" borderId="57" applyNumberFormat="0" applyFill="0" applyAlignment="0" applyProtection="0"/>
    <xf numFmtId="0" fontId="47" fillId="21" borderId="58" applyNumberFormat="0" applyAlignment="0" applyProtection="0"/>
    <xf numFmtId="0" fontId="48" fillId="0" borderId="0" applyNumberFormat="0" applyFill="0" applyBorder="0" applyAlignment="0" applyProtection="0"/>
    <xf numFmtId="0" fontId="27" fillId="22" borderId="59"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4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9" fillId="41" borderId="0" applyNumberFormat="0" applyBorder="0" applyAlignment="0" applyProtection="0"/>
    <xf numFmtId="164" fontId="51" fillId="0" borderId="0" applyFont="0" applyFill="0" applyBorder="0" applyAlignment="0" applyProtection="0"/>
    <xf numFmtId="0" fontId="2" fillId="0" borderId="0"/>
    <xf numFmtId="0" fontId="54" fillId="6" borderId="0" applyNumberFormat="0" applyFill="0" applyBorder="0" applyAlignment="0" applyProtection="0">
      <alignment vertical="top" wrapText="1"/>
    </xf>
    <xf numFmtId="164" fontId="2" fillId="0" borderId="0" applyFont="0" applyFill="0" applyBorder="0" applyAlignment="0" applyProtection="0"/>
    <xf numFmtId="0" fontId="4" fillId="0" borderId="0" applyNumberFormat="0" applyFill="0" applyBorder="0" applyAlignment="0" applyProtection="0"/>
    <xf numFmtId="0" fontId="3" fillId="6" borderId="0">
      <alignment vertical="top"/>
    </xf>
  </cellStyleXfs>
  <cellXfs count="790">
    <xf numFmtId="0" fontId="0" fillId="0" borderId="0" xfId="0"/>
    <xf numFmtId="0" fontId="2" fillId="0" borderId="0" xfId="0" applyFont="1"/>
    <xf numFmtId="0" fontId="2" fillId="0" borderId="0" xfId="0" applyFont="1" applyProtection="1">
      <protection locked="0"/>
    </xf>
    <xf numFmtId="0" fontId="2" fillId="5" borderId="0" xfId="0" applyFont="1" applyFill="1" applyAlignment="1" applyProtection="1">
      <alignment horizontal="center" vertical="center" wrapText="1"/>
      <protection locked="0"/>
    </xf>
    <xf numFmtId="0" fontId="2" fillId="0" borderId="2" xfId="0" applyFont="1" applyBorder="1"/>
    <xf numFmtId="0" fontId="16" fillId="0" borderId="0" xfId="2"/>
    <xf numFmtId="0" fontId="11" fillId="0" borderId="0" xfId="3" applyFont="1" applyFill="1" applyAlignment="1">
      <alignment horizontal="left" vertical="top"/>
    </xf>
    <xf numFmtId="0" fontId="2" fillId="0" borderId="0" xfId="0" applyFont="1" applyAlignment="1">
      <alignment horizontal="right" vertical="top"/>
    </xf>
    <xf numFmtId="0" fontId="6" fillId="0" borderId="3" xfId="0" applyFont="1" applyBorder="1" applyAlignment="1">
      <alignment vertical="center" wrapText="1"/>
    </xf>
    <xf numFmtId="0" fontId="18" fillId="0" borderId="0" xfId="0" applyFont="1"/>
    <xf numFmtId="0" fontId="2" fillId="0" borderId="0" xfId="0" applyFont="1" applyAlignment="1">
      <alignment horizontal="left" vertical="top" wrapText="1"/>
    </xf>
    <xf numFmtId="49" fontId="2" fillId="8" borderId="4" xfId="3" applyNumberFormat="1" applyBorder="1" applyProtection="1">
      <protection locked="0"/>
    </xf>
    <xf numFmtId="49" fontId="2" fillId="12" borderId="4" xfId="6" applyNumberFormat="1" applyBorder="1" applyProtection="1">
      <protection locked="0"/>
    </xf>
    <xf numFmtId="49" fontId="2" fillId="8" borderId="5" xfId="3" applyNumberFormat="1" applyBorder="1" applyProtection="1">
      <protection locked="0"/>
    </xf>
    <xf numFmtId="49" fontId="2" fillId="12" borderId="5" xfId="6" applyNumberFormat="1" applyBorder="1" applyProtection="1">
      <protection locked="0"/>
    </xf>
    <xf numFmtId="0" fontId="0" fillId="0" borderId="6" xfId="0" applyBorder="1" applyAlignment="1">
      <alignment wrapText="1"/>
    </xf>
    <xf numFmtId="49" fontId="2" fillId="8" borderId="4" xfId="3" applyNumberFormat="1" applyBorder="1" applyAlignment="1" applyProtection="1">
      <alignment vertical="center" wrapText="1"/>
      <protection locked="0"/>
    </xf>
    <xf numFmtId="49" fontId="2" fillId="12" borderId="4" xfId="6" applyNumberFormat="1" applyBorder="1" applyAlignment="1" applyProtection="1">
      <alignment vertical="center" wrapText="1"/>
      <protection locked="0"/>
    </xf>
    <xf numFmtId="0" fontId="1" fillId="0" borderId="0" xfId="0" applyFont="1"/>
    <xf numFmtId="0" fontId="1" fillId="0" borderId="5" xfId="0" applyFont="1" applyBorder="1" applyAlignment="1">
      <alignment wrapText="1"/>
    </xf>
    <xf numFmtId="0" fontId="6" fillId="0" borderId="0" xfId="0" applyFont="1" applyAlignment="1">
      <alignment vertical="center" wrapText="1"/>
    </xf>
    <xf numFmtId="0" fontId="2" fillId="0" borderId="0" xfId="0" applyFont="1" applyAlignment="1">
      <alignment vertical="center"/>
    </xf>
    <xf numFmtId="0" fontId="4" fillId="0" borderId="0" xfId="0" applyFont="1"/>
    <xf numFmtId="0" fontId="9" fillId="0" borderId="0" xfId="0" applyFont="1" applyAlignment="1">
      <alignment horizontal="left" wrapText="1"/>
    </xf>
    <xf numFmtId="0" fontId="19" fillId="0" borderId="0" xfId="0" applyFont="1" applyAlignment="1">
      <alignment horizontal="left" vertical="center" indent="1"/>
    </xf>
    <xf numFmtId="0" fontId="12" fillId="0" borderId="0" xfId="0" applyFont="1"/>
    <xf numFmtId="0" fontId="2" fillId="0" borderId="0" xfId="0" applyFont="1" applyAlignment="1">
      <alignment horizontal="right"/>
    </xf>
    <xf numFmtId="0" fontId="30" fillId="0" borderId="0" xfId="0" applyFont="1"/>
    <xf numFmtId="0" fontId="4" fillId="0" borderId="0" xfId="0" applyFont="1" applyAlignment="1">
      <alignment wrapText="1"/>
    </xf>
    <xf numFmtId="0" fontId="2" fillId="0" borderId="0" xfId="0" applyFont="1" applyAlignment="1">
      <alignment vertical="top"/>
    </xf>
    <xf numFmtId="0" fontId="3" fillId="0" borderId="0" xfId="0" applyFont="1" applyAlignment="1">
      <alignment vertical="top"/>
    </xf>
    <xf numFmtId="0" fontId="12" fillId="0" borderId="0" xfId="0" applyFont="1" applyAlignment="1">
      <alignment vertical="top"/>
    </xf>
    <xf numFmtId="0" fontId="3" fillId="0" borderId="3" xfId="0" applyFont="1" applyBorder="1" applyAlignment="1">
      <alignment vertical="top"/>
    </xf>
    <xf numFmtId="0" fontId="2" fillId="0" borderId="0" xfId="0" applyFont="1" applyAlignment="1">
      <alignment vertical="top" wrapText="1"/>
    </xf>
    <xf numFmtId="0" fontId="8" fillId="0" borderId="0" xfId="0" applyFont="1" applyAlignment="1">
      <alignment horizontal="center" vertical="top" wrapText="1"/>
    </xf>
    <xf numFmtId="0" fontId="3" fillId="0" borderId="0" xfId="0" applyFont="1" applyAlignment="1">
      <alignment horizontal="left" vertical="top" wrapText="1"/>
    </xf>
    <xf numFmtId="0" fontId="17" fillId="0" borderId="0" xfId="0" applyFont="1" applyAlignment="1">
      <alignment horizontal="right" vertical="top"/>
    </xf>
    <xf numFmtId="0" fontId="2" fillId="6" borderId="0" xfId="0" applyFont="1" applyFill="1" applyAlignment="1">
      <alignment horizontal="left" vertical="top" wrapText="1"/>
    </xf>
    <xf numFmtId="0" fontId="17" fillId="0" borderId="0" xfId="0" applyFont="1" applyAlignment="1">
      <alignment vertical="top" wrapText="1"/>
    </xf>
    <xf numFmtId="0" fontId="2" fillId="0" borderId="0" xfId="0" applyFont="1" applyAlignment="1">
      <alignment horizontal="left" vertical="top"/>
    </xf>
    <xf numFmtId="0" fontId="18" fillId="0" borderId="0" xfId="0" applyFont="1" applyAlignment="1">
      <alignment vertical="top"/>
    </xf>
    <xf numFmtId="49" fontId="2" fillId="0" borderId="0" xfId="0" applyNumberFormat="1" applyFont="1" applyAlignment="1">
      <alignment vertical="top"/>
    </xf>
    <xf numFmtId="0" fontId="2" fillId="6" borderId="0" xfId="0" applyFont="1" applyFill="1" applyAlignment="1">
      <alignment vertical="center"/>
    </xf>
    <xf numFmtId="49" fontId="2" fillId="13" borderId="0" xfId="6" applyNumberFormat="1" applyFill="1" applyAlignment="1">
      <alignment vertical="top"/>
    </xf>
    <xf numFmtId="0" fontId="2" fillId="0" borderId="6" xfId="0" applyFont="1" applyBorder="1" applyAlignment="1">
      <alignment wrapText="1"/>
    </xf>
    <xf numFmtId="0" fontId="31" fillId="0" borderId="0" xfId="0" applyFont="1" applyAlignment="1">
      <alignment vertical="top"/>
    </xf>
    <xf numFmtId="0" fontId="32" fillId="0" borderId="0" xfId="0" applyFont="1" applyAlignment="1">
      <alignment vertical="top"/>
    </xf>
    <xf numFmtId="0" fontId="33" fillId="0" borderId="0" xfId="0" applyFont="1"/>
    <xf numFmtId="168" fontId="2" fillId="0" borderId="2" xfId="0" applyNumberFormat="1" applyFont="1" applyBorder="1"/>
    <xf numFmtId="0" fontId="3" fillId="0" borderId="0" xfId="0" applyFont="1"/>
    <xf numFmtId="0" fontId="4" fillId="0" borderId="0" xfId="0" applyFont="1" applyAlignment="1">
      <alignment vertical="top"/>
    </xf>
    <xf numFmtId="166" fontId="2" fillId="0" borderId="0" xfId="5" applyFill="1" applyAlignment="1">
      <alignment horizontal="right" vertical="top" wrapText="1"/>
    </xf>
    <xf numFmtId="0" fontId="2" fillId="0" borderId="0" xfId="0" applyFont="1" applyAlignment="1">
      <alignment horizontal="center" vertical="top"/>
    </xf>
    <xf numFmtId="0" fontId="31" fillId="0" borderId="0" xfId="0" applyFont="1" applyAlignment="1">
      <alignment horizontal="right" vertical="top"/>
    </xf>
    <xf numFmtId="0" fontId="1"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18" fillId="0" borderId="0" xfId="0" applyFont="1" applyAlignment="1" applyProtection="1">
      <alignment vertical="top"/>
      <protection locked="0"/>
    </xf>
    <xf numFmtId="49" fontId="2" fillId="0" borderId="0" xfId="0" applyNumberFormat="1" applyFont="1" applyAlignment="1" applyProtection="1">
      <alignment vertical="top"/>
      <protection locked="0"/>
    </xf>
    <xf numFmtId="0" fontId="2" fillId="0" borderId="0" xfId="7" applyBorder="1" applyAlignment="1">
      <alignment vertical="center" wrapText="1"/>
    </xf>
    <xf numFmtId="0" fontId="3" fillId="0" borderId="0" xfId="0" applyFont="1" applyAlignment="1">
      <alignment vertical="top" wrapText="1"/>
    </xf>
    <xf numFmtId="0" fontId="0" fillId="0" borderId="0" xfId="0" applyAlignment="1">
      <alignment vertical="center"/>
    </xf>
    <xf numFmtId="0" fontId="2" fillId="6" borderId="0" xfId="0" applyFont="1" applyFill="1" applyAlignment="1">
      <alignment vertical="top" wrapText="1"/>
    </xf>
    <xf numFmtId="0" fontId="2" fillId="0" borderId="0" xfId="10" applyBorder="1" applyAlignment="1">
      <alignment horizontal="left" vertical="top"/>
    </xf>
    <xf numFmtId="0" fontId="3" fillId="0" borderId="0" xfId="0" applyFont="1" applyAlignment="1">
      <alignment horizontal="right" vertical="center"/>
    </xf>
    <xf numFmtId="4" fontId="2" fillId="0" borderId="0" xfId="5" applyNumberFormat="1" applyFill="1" applyAlignment="1">
      <alignment horizontal="right" vertical="center" wrapText="1"/>
    </xf>
    <xf numFmtId="0" fontId="2" fillId="0" borderId="0" xfId="7" applyBorder="1" applyAlignment="1">
      <alignment horizontal="left" vertical="center" wrapText="1"/>
    </xf>
    <xf numFmtId="0" fontId="2" fillId="0" borderId="0" xfId="7" applyBorder="1" applyAlignment="1" applyProtection="1">
      <alignment vertical="top"/>
      <protection locked="0"/>
    </xf>
    <xf numFmtId="166" fontId="2" fillId="0" borderId="0" xfId="7" applyNumberFormat="1" applyBorder="1" applyAlignment="1">
      <alignment horizontal="right" vertical="top" wrapText="1"/>
    </xf>
    <xf numFmtId="9" fontId="2" fillId="0" borderId="0" xfId="0" applyNumberFormat="1" applyFont="1" applyAlignment="1">
      <alignment vertical="top"/>
    </xf>
    <xf numFmtId="0" fontId="23" fillId="0" borderId="0" xfId="9" applyFont="1"/>
    <xf numFmtId="0" fontId="2" fillId="0" borderId="1" xfId="0" applyFont="1" applyBorder="1" applyAlignment="1">
      <alignment vertical="top"/>
    </xf>
    <xf numFmtId="0" fontId="23" fillId="0" borderId="0" xfId="9" applyFont="1" applyAlignment="1">
      <alignment vertical="center"/>
    </xf>
    <xf numFmtId="0" fontId="31" fillId="0" borderId="0" xfId="0" applyFont="1" applyAlignment="1">
      <alignment horizontal="center" vertical="top" wrapText="1"/>
    </xf>
    <xf numFmtId="166" fontId="30" fillId="0" borderId="0" xfId="5" applyFont="1" applyFill="1" applyAlignment="1">
      <alignment horizontal="right" vertical="top" wrapText="1"/>
    </xf>
    <xf numFmtId="0" fontId="24" fillId="9" borderId="20" xfId="9" applyFont="1" applyFill="1" applyBorder="1" applyAlignment="1">
      <alignment vertical="center"/>
    </xf>
    <xf numFmtId="0" fontId="22" fillId="0" borderId="0" xfId="7" applyFont="1" applyBorder="1" applyAlignment="1">
      <alignment horizontal="left" vertical="center" wrapText="1"/>
    </xf>
    <xf numFmtId="0" fontId="3" fillId="0" borderId="0" xfId="0" applyFont="1" applyAlignment="1">
      <alignment horizontal="right" vertical="top"/>
    </xf>
    <xf numFmtId="0" fontId="3" fillId="0" borderId="0" xfId="0" applyFont="1" applyAlignment="1">
      <alignment vertical="center"/>
    </xf>
    <xf numFmtId="0" fontId="6" fillId="0" borderId="0" xfId="0" applyFont="1" applyAlignment="1">
      <alignment horizontal="right"/>
    </xf>
    <xf numFmtId="0" fontId="35" fillId="0" borderId="0" xfId="0" applyFont="1" applyAlignment="1">
      <alignment horizontal="left" vertical="top" wrapText="1"/>
    </xf>
    <xf numFmtId="0" fontId="31" fillId="0" borderId="0" xfId="0" applyFont="1" applyAlignment="1">
      <alignment horizontal="left" vertical="top"/>
    </xf>
    <xf numFmtId="0" fontId="30" fillId="0" borderId="0" xfId="0" applyFont="1" applyAlignment="1">
      <alignment horizontal="left" vertical="top" wrapText="1"/>
    </xf>
    <xf numFmtId="0" fontId="0" fillId="0" borderId="19" xfId="0" applyBorder="1"/>
    <xf numFmtId="0" fontId="2" fillId="0" borderId="19" xfId="0" applyFont="1" applyBorder="1" applyAlignment="1">
      <alignment vertical="top"/>
    </xf>
    <xf numFmtId="0" fontId="2" fillId="0" borderId="23" xfId="0" applyFont="1" applyBorder="1" applyAlignment="1">
      <alignment vertical="top"/>
    </xf>
    <xf numFmtId="0" fontId="2" fillId="0" borderId="25" xfId="0" applyFont="1" applyBorder="1" applyAlignment="1">
      <alignment vertical="top"/>
    </xf>
    <xf numFmtId="0" fontId="2" fillId="0" borderId="26" xfId="0" applyFont="1" applyBorder="1" applyAlignment="1">
      <alignment vertical="top"/>
    </xf>
    <xf numFmtId="0" fontId="2" fillId="0" borderId="0" xfId="7" applyBorder="1" applyAlignment="1">
      <alignment horizontal="left" vertical="top" wrapText="1"/>
    </xf>
    <xf numFmtId="0" fontId="2" fillId="14" borderId="0" xfId="7" applyFill="1" applyBorder="1" applyAlignment="1">
      <alignment horizontal="left" vertical="top" wrapText="1"/>
    </xf>
    <xf numFmtId="0" fontId="24" fillId="0" borderId="20" xfId="9" applyFont="1" applyBorder="1" applyAlignment="1">
      <alignment vertical="center"/>
    </xf>
    <xf numFmtId="0" fontId="21" fillId="13" borderId="0" xfId="7" applyFont="1" applyFill="1" applyBorder="1" applyAlignment="1">
      <alignment vertical="top"/>
    </xf>
    <xf numFmtId="0" fontId="0" fillId="0" borderId="0" xfId="0" applyAlignment="1">
      <alignment horizontal="right" vertical="center" wrapText="1"/>
    </xf>
    <xf numFmtId="0" fontId="0" fillId="0" borderId="0" xfId="0" applyAlignment="1">
      <alignment vertical="top" wrapText="1"/>
    </xf>
    <xf numFmtId="0" fontId="0" fillId="0" borderId="33" xfId="0" applyBorder="1" applyAlignment="1" applyProtection="1">
      <alignment vertical="top" wrapText="1"/>
      <protection locked="0"/>
    </xf>
    <xf numFmtId="0" fontId="0" fillId="0" borderId="0" xfId="0" applyAlignment="1" applyProtection="1">
      <alignment vertical="top" wrapText="1"/>
      <protection locked="0"/>
    </xf>
    <xf numFmtId="0" fontId="28" fillId="0" borderId="0" xfId="0" applyFont="1" applyAlignment="1">
      <alignment vertical="top" wrapText="1"/>
    </xf>
    <xf numFmtId="7" fontId="2" fillId="9" borderId="34" xfId="5" applyNumberFormat="1" applyBorder="1" applyAlignment="1">
      <alignment horizontal="right" vertical="top" wrapText="1"/>
    </xf>
    <xf numFmtId="0" fontId="2" fillId="0" borderId="33" xfId="7" applyBorder="1" applyAlignment="1">
      <alignment horizontal="left" vertical="top" wrapText="1"/>
    </xf>
    <xf numFmtId="49" fontId="2" fillId="0" borderId="33" xfId="7" applyNumberFormat="1" applyBorder="1" applyAlignment="1" applyProtection="1">
      <alignment horizontal="left" vertical="top" wrapText="1"/>
      <protection locked="0"/>
    </xf>
    <xf numFmtId="49" fontId="2" fillId="0" borderId="0" xfId="7" applyNumberFormat="1" applyBorder="1" applyAlignment="1" applyProtection="1">
      <alignment horizontal="left" vertical="top" wrapText="1"/>
      <protection locked="0"/>
    </xf>
    <xf numFmtId="168" fontId="2" fillId="0" borderId="6" xfId="6" applyNumberFormat="1" applyFill="1" applyBorder="1" applyAlignment="1" applyProtection="1">
      <alignment wrapText="1"/>
      <protection locked="0"/>
    </xf>
    <xf numFmtId="166" fontId="2" fillId="0" borderId="4" xfId="6" applyNumberFormat="1" applyFill="1" applyBorder="1" applyAlignment="1" applyProtection="1">
      <alignment horizontal="left" vertical="center" wrapText="1"/>
      <protection locked="0"/>
    </xf>
    <xf numFmtId="166" fontId="2" fillId="0" borderId="6" xfId="3" applyNumberFormat="1" applyFill="1" applyBorder="1" applyAlignment="1" applyProtection="1">
      <alignment wrapText="1"/>
      <protection locked="0"/>
    </xf>
    <xf numFmtId="166" fontId="2" fillId="0" borderId="4" xfId="3" applyNumberFormat="1" applyFill="1" applyBorder="1" applyAlignment="1" applyProtection="1">
      <alignment horizontal="left" vertical="center" wrapText="1"/>
      <protection locked="0"/>
    </xf>
    <xf numFmtId="168" fontId="2" fillId="0" borderId="0" xfId="0" applyNumberFormat="1" applyFont="1"/>
    <xf numFmtId="168" fontId="3" fillId="0" borderId="0" xfId="0" applyNumberFormat="1" applyFont="1" applyAlignment="1">
      <alignment wrapText="1"/>
    </xf>
    <xf numFmtId="0" fontId="8" fillId="0" borderId="0" xfId="0" applyFont="1" applyAlignment="1">
      <alignment horizontal="centerContinuous" vertical="top" wrapText="1"/>
    </xf>
    <xf numFmtId="0" fontId="8" fillId="0" borderId="0" xfId="0" applyFont="1" applyAlignment="1">
      <alignment horizontal="centerContinuous" wrapText="1"/>
    </xf>
    <xf numFmtId="0" fontId="2" fillId="0" borderId="0" xfId="0" applyFont="1" applyAlignment="1">
      <alignment horizontal="centerContinuous" vertical="top" wrapText="1"/>
    </xf>
    <xf numFmtId="0" fontId="0" fillId="0" borderId="0" xfId="0" applyAlignment="1">
      <alignment vertical="top"/>
    </xf>
    <xf numFmtId="0" fontId="2" fillId="42" borderId="2" xfId="0" applyFont="1" applyFill="1" applyBorder="1"/>
    <xf numFmtId="0" fontId="2" fillId="42" borderId="0" xfId="0" applyFont="1" applyFill="1"/>
    <xf numFmtId="168" fontId="2" fillId="42" borderId="2" xfId="0" applyNumberFormat="1" applyFont="1" applyFill="1" applyBorder="1"/>
    <xf numFmtId="0" fontId="3" fillId="0" borderId="0" xfId="0" applyFont="1" applyAlignment="1" applyProtection="1">
      <alignment vertical="top" wrapText="1"/>
      <protection locked="0"/>
    </xf>
    <xf numFmtId="0" fontId="31" fillId="0" borderId="0" xfId="9" applyFont="1" applyAlignment="1">
      <alignment horizontal="right" vertical="center"/>
    </xf>
    <xf numFmtId="0" fontId="2" fillId="0" borderId="0" xfId="0" applyFont="1" applyAlignment="1">
      <alignment vertical="center" wrapText="1"/>
    </xf>
    <xf numFmtId="0" fontId="2" fillId="0" borderId="46" xfId="0" applyFont="1" applyBorder="1" applyAlignment="1">
      <alignment horizontal="left" vertical="top" wrapText="1"/>
    </xf>
    <xf numFmtId="0" fontId="2" fillId="0" borderId="48" xfId="0" applyFont="1" applyBorder="1" applyAlignment="1">
      <alignment vertical="top"/>
    </xf>
    <xf numFmtId="0" fontId="2" fillId="0" borderId="35" xfId="0" applyFont="1" applyBorder="1" applyAlignment="1">
      <alignment vertical="top"/>
    </xf>
    <xf numFmtId="168" fontId="3" fillId="0" borderId="0" xfId="0" applyNumberFormat="1" applyFont="1"/>
    <xf numFmtId="0" fontId="2" fillId="0" borderId="62" xfId="0" applyFont="1" applyBorder="1"/>
    <xf numFmtId="0" fontId="2" fillId="0" borderId="63" xfId="0" applyFont="1" applyBorder="1" applyAlignment="1" applyProtection="1">
      <alignment vertical="top" wrapText="1"/>
      <protection locked="0"/>
    </xf>
    <xf numFmtId="0" fontId="2" fillId="0" borderId="64" xfId="0" applyFont="1" applyBorder="1" applyAlignment="1" applyProtection="1">
      <alignment vertical="top" wrapText="1"/>
      <protection locked="0"/>
    </xf>
    <xf numFmtId="0" fontId="2" fillId="0" borderId="65" xfId="0" applyFont="1" applyBorder="1" applyAlignment="1">
      <alignment vertical="center"/>
    </xf>
    <xf numFmtId="0" fontId="2" fillId="0" borderId="66" xfId="0" applyFont="1" applyBorder="1" applyAlignment="1">
      <alignmen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7" xfId="0" applyFont="1" applyBorder="1"/>
    <xf numFmtId="0" fontId="3" fillId="0" borderId="8" xfId="0" applyFont="1" applyBorder="1"/>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168" fontId="2" fillId="0" borderId="60" xfId="0" applyNumberFormat="1" applyFont="1" applyBorder="1"/>
    <xf numFmtId="0" fontId="2" fillId="42" borderId="60" xfId="0" applyFont="1" applyFill="1" applyBorder="1"/>
    <xf numFmtId="0" fontId="0" fillId="0" borderId="0" xfId="0" applyAlignment="1">
      <alignment wrapText="1"/>
    </xf>
    <xf numFmtId="0" fontId="2" fillId="42" borderId="62" xfId="0" applyFont="1" applyFill="1" applyBorder="1"/>
    <xf numFmtId="0" fontId="2" fillId="42" borderId="63" xfId="0" applyFont="1" applyFill="1" applyBorder="1"/>
    <xf numFmtId="168" fontId="2" fillId="42" borderId="61" xfId="0" applyNumberFormat="1" applyFont="1" applyFill="1" applyBorder="1"/>
    <xf numFmtId="0" fontId="2" fillId="42" borderId="61" xfId="0" applyFont="1" applyFill="1" applyBorder="1"/>
    <xf numFmtId="0" fontId="3" fillId="0" borderId="9" xfId="0" applyFont="1" applyBorder="1"/>
    <xf numFmtId="0" fontId="0" fillId="0" borderId="0" xfId="0" applyProtection="1">
      <protection locked="0"/>
    </xf>
    <xf numFmtId="0" fontId="2" fillId="3" borderId="0" xfId="0" applyFont="1" applyFill="1" applyProtection="1">
      <protection locked="0"/>
    </xf>
    <xf numFmtId="0" fontId="2" fillId="0" borderId="1" xfId="0" applyFont="1" applyBorder="1" applyProtection="1">
      <protection locked="0"/>
    </xf>
    <xf numFmtId="166" fontId="10" fillId="4" borderId="0" xfId="13" applyNumberFormat="1" applyFont="1" applyFill="1" applyProtection="1">
      <protection locked="0"/>
    </xf>
    <xf numFmtId="0" fontId="14" fillId="0" borderId="0" xfId="9" applyFont="1" applyAlignment="1">
      <alignment horizontal="left" vertical="top" wrapText="1"/>
    </xf>
    <xf numFmtId="0" fontId="6" fillId="0" borderId="69" xfId="0" applyFont="1" applyBorder="1" applyAlignment="1">
      <alignment vertical="center"/>
    </xf>
    <xf numFmtId="0" fontId="2" fillId="0" borderId="36" xfId="0" applyFont="1" applyBorder="1" applyAlignment="1">
      <alignment vertical="top"/>
    </xf>
    <xf numFmtId="0" fontId="31" fillId="0" borderId="36" xfId="0" applyFont="1" applyBorder="1" applyAlignment="1">
      <alignment vertical="center"/>
    </xf>
    <xf numFmtId="0" fontId="2" fillId="0" borderId="36" xfId="0" applyFont="1" applyBorder="1" applyAlignment="1">
      <alignment horizontal="right" vertical="top"/>
    </xf>
    <xf numFmtId="0" fontId="31" fillId="0" borderId="36" xfId="0" applyFont="1" applyBorder="1" applyAlignment="1">
      <alignment horizontal="left" vertical="top"/>
    </xf>
    <xf numFmtId="0" fontId="31" fillId="0" borderId="70" xfId="0" applyFont="1" applyBorder="1" applyAlignment="1">
      <alignment horizontal="left" vertical="top"/>
    </xf>
    <xf numFmtId="0" fontId="21" fillId="13" borderId="69" xfId="7" applyFont="1" applyFill="1" applyBorder="1" applyAlignment="1">
      <alignment vertical="center"/>
    </xf>
    <xf numFmtId="0" fontId="6" fillId="0" borderId="36" xfId="0" applyFont="1" applyBorder="1" applyAlignment="1">
      <alignment vertical="top"/>
    </xf>
    <xf numFmtId="0" fontId="6" fillId="0" borderId="74" xfId="0" applyFont="1" applyBorder="1" applyAlignment="1">
      <alignment vertical="top"/>
    </xf>
    <xf numFmtId="0" fontId="2" fillId="6" borderId="36" xfId="7" applyFill="1" applyBorder="1" applyAlignment="1">
      <alignment horizontal="left" vertical="top" wrapText="1"/>
    </xf>
    <xf numFmtId="0" fontId="2" fillId="0" borderId="70" xfId="0" applyFont="1" applyBorder="1" applyAlignment="1">
      <alignment vertical="top"/>
    </xf>
    <xf numFmtId="0" fontId="3" fillId="0" borderId="45" xfId="0" applyFont="1" applyBorder="1" applyAlignment="1">
      <alignment vertical="top"/>
    </xf>
    <xf numFmtId="0" fontId="2" fillId="0" borderId="68" xfId="0" applyFont="1" applyBorder="1" applyAlignment="1">
      <alignment vertical="top"/>
    </xf>
    <xf numFmtId="0" fontId="3" fillId="0" borderId="68" xfId="0" applyFont="1" applyBorder="1" applyAlignment="1">
      <alignment wrapText="1"/>
    </xf>
    <xf numFmtId="0" fontId="28" fillId="0" borderId="68" xfId="0" applyFont="1" applyBorder="1" applyAlignment="1">
      <alignmen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2" fillId="0" borderId="72" xfId="0" applyFont="1" applyBorder="1" applyAlignment="1">
      <alignment horizontal="right" vertical="top"/>
    </xf>
    <xf numFmtId="0" fontId="2" fillId="0" borderId="72" xfId="0" applyFont="1" applyBorder="1" applyAlignment="1">
      <alignment vertical="top"/>
    </xf>
    <xf numFmtId="0" fontId="2" fillId="0" borderId="73" xfId="0" applyFont="1" applyBorder="1" applyAlignment="1">
      <alignment vertical="top"/>
    </xf>
    <xf numFmtId="7" fontId="2" fillId="9" borderId="24" xfId="7" applyNumberFormat="1" applyFill="1" applyBorder="1" applyAlignment="1">
      <alignment horizontal="right" vertical="center" wrapText="1"/>
    </xf>
    <xf numFmtId="9" fontId="2" fillId="0" borderId="24" xfId="0" applyNumberFormat="1" applyFont="1" applyBorder="1" applyAlignment="1">
      <alignment vertical="center"/>
    </xf>
    <xf numFmtId="171" fontId="2" fillId="9" borderId="24" xfId="7" applyNumberFormat="1" applyFill="1" applyBorder="1" applyAlignment="1">
      <alignment horizontal="right" vertical="center" wrapText="1"/>
    </xf>
    <xf numFmtId="0" fontId="2" fillId="0" borderId="25" xfId="7" applyBorder="1" applyAlignment="1" applyProtection="1">
      <alignment vertical="center"/>
      <protection locked="0"/>
    </xf>
    <xf numFmtId="9" fontId="2" fillId="0" borderId="0" xfId="0" applyNumberFormat="1" applyFont="1" applyAlignment="1">
      <alignment horizontal="right" vertical="center" wrapText="1"/>
    </xf>
    <xf numFmtId="0" fontId="3" fillId="0" borderId="53" xfId="0" applyFont="1" applyBorder="1" applyAlignment="1">
      <alignment vertical="top"/>
    </xf>
    <xf numFmtId="0" fontId="6" fillId="0" borderId="75" xfId="0" applyFont="1" applyBorder="1" applyAlignment="1">
      <alignment vertical="top"/>
    </xf>
    <xf numFmtId="0" fontId="6" fillId="0" borderId="76" xfId="0" applyFont="1" applyBorder="1" applyAlignment="1">
      <alignment vertical="top"/>
    </xf>
    <xf numFmtId="0" fontId="2" fillId="0" borderId="75" xfId="0" applyFont="1" applyBorder="1" applyAlignment="1">
      <alignment vertical="top"/>
    </xf>
    <xf numFmtId="0" fontId="0" fillId="0" borderId="75" xfId="0" applyBorder="1" applyAlignment="1">
      <alignment vertical="top"/>
    </xf>
    <xf numFmtId="0" fontId="0" fillId="0" borderId="76" xfId="0" applyBorder="1" applyAlignment="1">
      <alignment vertical="top"/>
    </xf>
    <xf numFmtId="0" fontId="2" fillId="6" borderId="77" xfId="7" applyFill="1" applyBorder="1" applyAlignment="1">
      <alignment horizontal="right" vertical="top"/>
    </xf>
    <xf numFmtId="0" fontId="2" fillId="0" borderId="76" xfId="0" applyFont="1" applyBorder="1" applyAlignment="1">
      <alignment vertical="top"/>
    </xf>
    <xf numFmtId="0" fontId="2" fillId="0" borderId="75" xfId="7" applyBorder="1" applyAlignment="1">
      <alignment vertical="top"/>
    </xf>
    <xf numFmtId="0" fontId="2" fillId="0" borderId="76" xfId="7" applyBorder="1" applyAlignment="1">
      <alignment vertical="top"/>
    </xf>
    <xf numFmtId="9" fontId="2" fillId="0" borderId="78" xfId="0" applyNumberFormat="1" applyFont="1" applyBorder="1" applyAlignment="1">
      <alignment vertical="top" wrapText="1"/>
    </xf>
    <xf numFmtId="0" fontId="6" fillId="0" borderId="45" xfId="0" applyFont="1" applyBorder="1"/>
    <xf numFmtId="0" fontId="2" fillId="0" borderId="35" xfId="7" applyBorder="1" applyAlignment="1">
      <alignment wrapText="1"/>
    </xf>
    <xf numFmtId="0" fontId="2" fillId="0" borderId="25" xfId="7" applyBorder="1" applyAlignment="1">
      <alignment horizontal="right" wrapText="1"/>
    </xf>
    <xf numFmtId="0" fontId="2" fillId="7" borderId="0" xfId="0" applyFont="1" applyFill="1" applyProtection="1">
      <protection locked="0"/>
    </xf>
    <xf numFmtId="173" fontId="8" fillId="0" borderId="0" xfId="0" applyNumberFormat="1" applyFont="1" applyAlignment="1">
      <alignment horizontal="center" vertical="top" wrapText="1"/>
    </xf>
    <xf numFmtId="0" fontId="2" fillId="0" borderId="0" xfId="0" applyFont="1" applyAlignment="1" applyProtection="1">
      <alignment horizontal="left" vertical="center" wrapText="1"/>
      <protection locked="0"/>
    </xf>
    <xf numFmtId="173" fontId="2" fillId="0" borderId="0" xfId="0" applyNumberFormat="1" applyFont="1" applyAlignment="1">
      <alignment vertical="top"/>
    </xf>
    <xf numFmtId="173" fontId="2" fillId="0" borderId="0" xfId="0" applyNumberFormat="1" applyFont="1" applyAlignment="1">
      <alignment vertical="top" wrapText="1"/>
    </xf>
    <xf numFmtId="173" fontId="8" fillId="15" borderId="0" xfId="0" applyNumberFormat="1" applyFont="1" applyFill="1" applyAlignment="1">
      <alignment horizontal="center" vertical="top" wrapText="1"/>
    </xf>
    <xf numFmtId="0" fontId="2" fillId="14" borderId="0" xfId="7" applyFill="1" applyBorder="1" applyAlignment="1" applyProtection="1">
      <alignment horizontal="center" vertical="top" wrapText="1"/>
      <protection locked="0"/>
    </xf>
    <xf numFmtId="0" fontId="34" fillId="0" borderId="3" xfId="0" applyFont="1" applyBorder="1" applyAlignment="1">
      <alignment vertical="top" wrapText="1"/>
    </xf>
    <xf numFmtId="0" fontId="37" fillId="0" borderId="0" xfId="0" applyFont="1" applyAlignment="1" applyProtection="1">
      <alignment horizontal="left"/>
      <protection locked="0"/>
    </xf>
    <xf numFmtId="0" fontId="31" fillId="0" borderId="0" xfId="0" applyFont="1" applyAlignment="1">
      <alignment horizontal="left" vertical="top" wrapText="1"/>
    </xf>
    <xf numFmtId="0" fontId="34" fillId="0" borderId="3" xfId="0" applyFont="1" applyBorder="1" applyAlignment="1">
      <alignment wrapText="1"/>
    </xf>
    <xf numFmtId="0" fontId="31" fillId="0" borderId="0" xfId="0" applyFont="1" applyAlignment="1">
      <alignment horizontal="left" wrapText="1"/>
    </xf>
    <xf numFmtId="0" fontId="2" fillId="0" borderId="82" xfId="0" applyFont="1" applyBorder="1"/>
    <xf numFmtId="0" fontId="2" fillId="0" borderId="83" xfId="0" applyFont="1" applyBorder="1"/>
    <xf numFmtId="0" fontId="52" fillId="0" borderId="2" xfId="0" applyFont="1" applyBorder="1" applyAlignment="1">
      <alignment vertical="center"/>
    </xf>
    <xf numFmtId="0" fontId="2" fillId="0" borderId="0" xfId="7" applyBorder="1" applyAlignment="1">
      <alignment vertical="top" wrapText="1"/>
    </xf>
    <xf numFmtId="14" fontId="3" fillId="0" borderId="0" xfId="7" applyNumberFormat="1" applyFont="1" applyBorder="1" applyAlignment="1" applyProtection="1">
      <alignment vertical="center" wrapText="1"/>
      <protection locked="0"/>
    </xf>
    <xf numFmtId="0" fontId="2" fillId="45" borderId="63" xfId="0" applyFont="1" applyFill="1" applyBorder="1"/>
    <xf numFmtId="0" fontId="28" fillId="7" borderId="1" xfId="9" applyFont="1" applyFill="1" applyBorder="1" applyAlignment="1" applyProtection="1">
      <alignment vertical="center"/>
      <protection locked="0"/>
    </xf>
    <xf numFmtId="9" fontId="2" fillId="7" borderId="78" xfId="0" applyNumberFormat="1" applyFont="1" applyFill="1" applyBorder="1" applyAlignment="1" applyProtection="1">
      <alignment horizontal="right" vertical="center" wrapText="1"/>
      <protection locked="0"/>
    </xf>
    <xf numFmtId="169" fontId="2" fillId="7" borderId="24" xfId="7" applyNumberFormat="1" applyFill="1" applyBorder="1" applyAlignment="1" applyProtection="1">
      <alignment vertical="center"/>
      <protection locked="0"/>
    </xf>
    <xf numFmtId="0" fontId="2" fillId="0" borderId="84" xfId="0" applyFont="1" applyBorder="1" applyProtection="1">
      <protection locked="0"/>
    </xf>
    <xf numFmtId="0" fontId="2" fillId="0" borderId="85" xfId="0" applyFont="1" applyBorder="1" applyProtection="1">
      <protection locked="0"/>
    </xf>
    <xf numFmtId="0" fontId="2" fillId="0" borderId="0" xfId="0" applyFont="1" applyAlignment="1" applyProtection="1">
      <alignment horizontal="right"/>
      <protection locked="0"/>
    </xf>
    <xf numFmtId="0" fontId="11" fillId="0" borderId="0" xfId="0" applyFont="1" applyProtection="1">
      <protection locked="0"/>
    </xf>
    <xf numFmtId="0" fontId="31" fillId="0" borderId="0" xfId="0" applyFont="1" applyProtection="1">
      <protection locked="0"/>
    </xf>
    <xf numFmtId="0" fontId="2" fillId="0" borderId="86" xfId="0" applyFont="1" applyBorder="1" applyAlignment="1">
      <alignment horizontal="left" vertical="center"/>
    </xf>
    <xf numFmtId="0" fontId="2" fillId="0" borderId="87" xfId="0" applyFont="1" applyBorder="1"/>
    <xf numFmtId="0" fontId="2" fillId="0" borderId="88" xfId="0" applyFont="1" applyBorder="1"/>
    <xf numFmtId="0" fontId="2" fillId="0" borderId="89" xfId="0" applyFont="1" applyBorder="1"/>
    <xf numFmtId="0" fontId="2" fillId="45" borderId="0" xfId="0" applyFont="1" applyFill="1"/>
    <xf numFmtId="168" fontId="2" fillId="0" borderId="90" xfId="0" applyNumberFormat="1" applyFont="1" applyBorder="1"/>
    <xf numFmtId="0" fontId="2" fillId="0" borderId="91" xfId="0" applyFont="1" applyBorder="1"/>
    <xf numFmtId="0" fontId="2" fillId="0" borderId="92" xfId="0" applyFont="1" applyBorder="1" applyAlignment="1" applyProtection="1">
      <alignment vertical="top" wrapText="1"/>
      <protection locked="0"/>
    </xf>
    <xf numFmtId="0" fontId="2" fillId="0" borderId="93" xfId="0" applyFont="1" applyBorder="1" applyAlignment="1" applyProtection="1">
      <alignment vertical="top" wrapText="1"/>
      <protection locked="0"/>
    </xf>
    <xf numFmtId="0" fontId="31" fillId="15" borderId="0" xfId="0" applyFont="1" applyFill="1" applyAlignment="1">
      <alignment vertical="top"/>
    </xf>
    <xf numFmtId="0" fontId="31" fillId="0" borderId="0" xfId="0" applyFont="1" applyAlignment="1">
      <alignment vertical="top" wrapText="1"/>
    </xf>
    <xf numFmtId="0" fontId="34" fillId="0" borderId="0" xfId="0" applyFont="1" applyAlignment="1">
      <alignment wrapText="1"/>
    </xf>
    <xf numFmtId="0" fontId="2" fillId="15" borderId="0" xfId="7" applyFill="1" applyBorder="1" applyAlignment="1" applyProtection="1">
      <alignment horizontal="left" vertical="top" wrapText="1"/>
      <protection locked="0"/>
    </xf>
    <xf numFmtId="168" fontId="2" fillId="0" borderId="0" xfId="7" applyNumberFormat="1" applyBorder="1" applyAlignment="1" applyProtection="1">
      <alignment horizontal="left" vertical="top" wrapText="1"/>
      <protection locked="0"/>
    </xf>
    <xf numFmtId="0" fontId="2" fillId="0" borderId="0" xfId="0" applyFont="1" applyAlignment="1">
      <alignment horizontal="center" vertical="top" wrapText="1"/>
    </xf>
    <xf numFmtId="0" fontId="25" fillId="0" borderId="7" xfId="9" applyFont="1" applyBorder="1" applyAlignment="1">
      <alignment vertical="top" wrapText="1"/>
    </xf>
    <xf numFmtId="14" fontId="2" fillId="0" borderId="0" xfId="6" applyNumberFormat="1" applyFill="1" applyAlignment="1">
      <alignment horizontal="left" vertical="top" wrapText="1"/>
    </xf>
    <xf numFmtId="165" fontId="2" fillId="0" borderId="0" xfId="6" applyNumberFormat="1" applyFill="1" applyAlignment="1">
      <alignment horizontal="center" vertical="top" wrapText="1"/>
    </xf>
    <xf numFmtId="0" fontId="30" fillId="0" borderId="0" xfId="0" applyFont="1" applyAlignment="1">
      <alignment horizontal="center" vertical="top"/>
    </xf>
    <xf numFmtId="0" fontId="7" fillId="0" borderId="1" xfId="46" applyFont="1" applyBorder="1" applyAlignment="1">
      <alignment horizontal="left" wrapText="1"/>
    </xf>
    <xf numFmtId="0" fontId="6" fillId="0" borderId="1" xfId="46" applyFont="1" applyBorder="1" applyAlignment="1">
      <alignment horizontal="center" textRotation="180" wrapText="1"/>
    </xf>
    <xf numFmtId="0" fontId="7" fillId="0" borderId="1" xfId="46" applyFont="1" applyBorder="1" applyAlignment="1">
      <alignment horizontal="center" vertical="top" textRotation="180" wrapText="1"/>
    </xf>
    <xf numFmtId="0" fontId="2" fillId="0" borderId="1" xfId="46" applyBorder="1" applyAlignment="1">
      <alignment vertical="top"/>
    </xf>
    <xf numFmtId="0" fontId="3" fillId="0" borderId="1" xfId="46" applyFont="1" applyBorder="1" applyAlignment="1">
      <alignment horizontal="center" vertical="top" textRotation="180" wrapText="1"/>
    </xf>
    <xf numFmtId="0" fontId="2" fillId="0" borderId="0" xfId="46" applyAlignment="1">
      <alignment vertical="top"/>
    </xf>
    <xf numFmtId="0" fontId="6" fillId="0" borderId="1" xfId="46" applyFont="1" applyBorder="1" applyAlignment="1">
      <alignment horizontal="left" vertical="center" wrapText="1"/>
    </xf>
    <xf numFmtId="0" fontId="3" fillId="0" borderId="1" xfId="46" applyFont="1" applyBorder="1" applyAlignment="1">
      <alignment horizontal="center" vertical="center" wrapText="1"/>
    </xf>
    <xf numFmtId="0" fontId="3" fillId="0" borderId="1" xfId="46" applyFont="1" applyBorder="1" applyAlignment="1">
      <alignment horizontal="centerContinuous" vertical="center" wrapText="1"/>
    </xf>
    <xf numFmtId="0" fontId="2" fillId="0" borderId="1" xfId="46" applyBorder="1" applyAlignment="1">
      <alignment vertical="center"/>
    </xf>
    <xf numFmtId="0" fontId="2" fillId="0" borderId="0" xfId="46" applyAlignment="1">
      <alignment vertical="center"/>
    </xf>
    <xf numFmtId="0" fontId="58" fillId="0" borderId="1" xfId="46" applyFont="1" applyBorder="1" applyAlignment="1">
      <alignment horizontal="left" vertical="center" wrapText="1"/>
    </xf>
    <xf numFmtId="0" fontId="58" fillId="0" borderId="1" xfId="46" applyFont="1" applyBorder="1" applyAlignment="1">
      <alignment horizontal="center" vertical="center" wrapText="1"/>
    </xf>
    <xf numFmtId="0" fontId="59" fillId="0" borderId="1" xfId="46" applyFont="1" applyBorder="1" applyAlignment="1">
      <alignment horizontal="center" vertical="top" wrapText="1"/>
    </xf>
    <xf numFmtId="0" fontId="1" fillId="0" borderId="1" xfId="46" applyFont="1" applyBorder="1" applyAlignment="1">
      <alignment vertical="top"/>
    </xf>
    <xf numFmtId="0" fontId="1" fillId="0" borderId="0" xfId="46" applyFont="1" applyAlignment="1">
      <alignment vertical="top"/>
    </xf>
    <xf numFmtId="0" fontId="3" fillId="0" borderId="1" xfId="46" applyFont="1" applyBorder="1" applyAlignment="1">
      <alignment horizontal="left" vertical="center" wrapText="1"/>
    </xf>
    <xf numFmtId="0" fontId="1" fillId="0" borderId="1" xfId="46" applyFont="1" applyBorder="1" applyAlignment="1">
      <alignment horizontal="center" vertical="center" wrapText="1"/>
    </xf>
    <xf numFmtId="0" fontId="2" fillId="0" borderId="1" xfId="46" applyBorder="1" applyAlignment="1">
      <alignment horizontal="left" vertical="top" wrapText="1"/>
    </xf>
    <xf numFmtId="0" fontId="58" fillId="2" borderId="1" xfId="46" applyFont="1" applyFill="1" applyBorder="1" applyAlignment="1" applyProtection="1">
      <alignment horizontal="center"/>
      <protection locked="0"/>
    </xf>
    <xf numFmtId="0" fontId="58" fillId="0" borderId="1" xfId="46" applyFont="1" applyBorder="1" applyAlignment="1">
      <alignment horizontal="center"/>
    </xf>
    <xf numFmtId="0" fontId="2" fillId="0" borderId="1" xfId="46" applyBorder="1"/>
    <xf numFmtId="0" fontId="2" fillId="0" borderId="0" xfId="46"/>
    <xf numFmtId="0" fontId="2" fillId="0" borderId="1" xfId="46" applyBorder="1" applyAlignment="1">
      <alignment horizontal="left"/>
    </xf>
    <xf numFmtId="0" fontId="2" fillId="0" borderId="0" xfId="46" applyProtection="1">
      <protection locked="0"/>
    </xf>
    <xf numFmtId="0" fontId="1" fillId="0" borderId="18" xfId="0" applyFont="1" applyBorder="1" applyAlignment="1">
      <alignment horizontal="right" vertical="top" wrapText="1"/>
    </xf>
    <xf numFmtId="175" fontId="3" fillId="9" borderId="97" xfId="5" applyNumberFormat="1" applyFont="1" applyBorder="1" applyAlignment="1">
      <alignment vertical="center" wrapText="1"/>
    </xf>
    <xf numFmtId="0" fontId="2" fillId="0" borderId="0" xfId="0" applyFont="1" applyAlignment="1">
      <alignment horizontal="center"/>
    </xf>
    <xf numFmtId="0" fontId="2" fillId="0" borderId="22" xfId="0" applyFont="1" applyBorder="1" applyAlignment="1">
      <alignment horizontal="left" vertical="top" wrapText="1"/>
    </xf>
    <xf numFmtId="173" fontId="60" fillId="0" borderId="0" xfId="0" applyNumberFormat="1" applyFont="1" applyAlignment="1">
      <alignment vertical="top"/>
    </xf>
    <xf numFmtId="0" fontId="2" fillId="6" borderId="0" xfId="46" applyFill="1"/>
    <xf numFmtId="0" fontId="3" fillId="6" borderId="0" xfId="46" applyFont="1" applyFill="1" applyAlignment="1">
      <alignment vertical="top"/>
    </xf>
    <xf numFmtId="0" fontId="2" fillId="6" borderId="0" xfId="46" applyFill="1" applyAlignment="1">
      <alignment horizontal="center"/>
    </xf>
    <xf numFmtId="0" fontId="2" fillId="6" borderId="0" xfId="46" applyFill="1" applyAlignment="1">
      <alignment vertical="top"/>
    </xf>
    <xf numFmtId="0" fontId="2" fillId="6" borderId="0" xfId="46" applyFill="1" applyAlignment="1">
      <alignment wrapText="1"/>
    </xf>
    <xf numFmtId="0" fontId="2" fillId="6" borderId="0" xfId="46" applyFill="1" applyAlignment="1">
      <alignment vertical="center"/>
    </xf>
    <xf numFmtId="0" fontId="3" fillId="0" borderId="0" xfId="46" applyFont="1" applyAlignment="1">
      <alignment vertical="top" wrapText="1"/>
    </xf>
    <xf numFmtId="0" fontId="3" fillId="6" borderId="0" xfId="46" applyFont="1" applyFill="1" applyAlignment="1">
      <alignment horizontal="right" vertical="top" wrapText="1"/>
    </xf>
    <xf numFmtId="0" fontId="3" fillId="0" borderId="0" xfId="46" applyFont="1" applyAlignment="1">
      <alignment horizontal="right" vertical="top" wrapText="1"/>
    </xf>
    <xf numFmtId="171" fontId="2" fillId="0" borderId="0" xfId="48" applyNumberFormat="1" applyFont="1" applyFill="1" applyBorder="1" applyAlignment="1" applyProtection="1">
      <alignment vertical="top"/>
    </xf>
    <xf numFmtId="0" fontId="3" fillId="6" borderId="0" xfId="46" applyFont="1" applyFill="1" applyAlignment="1">
      <alignment horizontal="right"/>
    </xf>
    <xf numFmtId="0" fontId="1" fillId="6" borderId="0" xfId="46" applyFont="1" applyFill="1" applyAlignment="1">
      <alignment vertical="top" wrapText="1"/>
    </xf>
    <xf numFmtId="0" fontId="1" fillId="6" borderId="1" xfId="46" applyFont="1" applyFill="1" applyBorder="1" applyAlignment="1">
      <alignment horizontal="left" vertical="top" wrapText="1"/>
    </xf>
    <xf numFmtId="0" fontId="1" fillId="6" borderId="1" xfId="46" applyFont="1" applyFill="1" applyBorder="1" applyAlignment="1">
      <alignment horizontal="right" vertical="top" wrapText="1"/>
    </xf>
    <xf numFmtId="0" fontId="1" fillId="0" borderId="0" xfId="46" applyFont="1" applyAlignment="1">
      <alignment horizontal="left" vertical="top" wrapText="1"/>
    </xf>
    <xf numFmtId="171" fontId="2" fillId="2" borderId="1" xfId="48" applyNumberFormat="1" applyFont="1" applyFill="1" applyBorder="1" applyAlignment="1" applyProtection="1">
      <alignment vertical="center"/>
      <protection locked="0"/>
    </xf>
    <xf numFmtId="171" fontId="2" fillId="7" borderId="1" xfId="48" applyNumberFormat="1" applyFont="1" applyFill="1" applyBorder="1" applyAlignment="1" applyProtection="1">
      <alignment vertical="center"/>
      <protection locked="0"/>
    </xf>
    <xf numFmtId="171" fontId="2" fillId="0" borderId="0" xfId="48" applyNumberFormat="1" applyFont="1" applyFill="1" applyBorder="1" applyAlignment="1" applyProtection="1">
      <alignment vertical="center"/>
    </xf>
    <xf numFmtId="0" fontId="3" fillId="0" borderId="0" xfId="46" applyFont="1" applyAlignment="1">
      <alignment vertical="top"/>
    </xf>
    <xf numFmtId="171" fontId="2" fillId="0" borderId="1" xfId="48" applyNumberFormat="1" applyFont="1" applyFill="1" applyBorder="1" applyAlignment="1" applyProtection="1">
      <alignment vertical="center"/>
    </xf>
    <xf numFmtId="171" fontId="2" fillId="2" borderId="1" xfId="48" applyNumberFormat="1" applyFont="1" applyFill="1" applyBorder="1" applyAlignment="1" applyProtection="1">
      <alignment vertical="top"/>
      <protection locked="0"/>
    </xf>
    <xf numFmtId="0" fontId="1" fillId="6" borderId="0" xfId="46" applyFont="1" applyFill="1" applyAlignment="1">
      <alignment vertical="center"/>
    </xf>
    <xf numFmtId="171" fontId="1" fillId="0" borderId="0" xfId="48" applyNumberFormat="1" applyFont="1" applyFill="1" applyBorder="1" applyAlignment="1" applyProtection="1">
      <alignment vertical="center"/>
    </xf>
    <xf numFmtId="0" fontId="2" fillId="6" borderId="0" xfId="46" applyFill="1" applyAlignment="1">
      <alignment vertical="top" wrapText="1"/>
    </xf>
    <xf numFmtId="0" fontId="2" fillId="0" borderId="0" xfId="10" applyFill="1" applyBorder="1" applyAlignment="1">
      <alignment horizontal="left" vertical="top"/>
    </xf>
    <xf numFmtId="0" fontId="2" fillId="0" borderId="0" xfId="46" applyAlignment="1">
      <alignment wrapText="1"/>
    </xf>
    <xf numFmtId="0" fontId="2" fillId="6" borderId="0" xfId="46" applyFill="1" applyAlignment="1">
      <alignment horizontal="center" vertical="center"/>
    </xf>
    <xf numFmtId="0" fontId="2" fillId="6" borderId="0" xfId="46" applyFill="1" applyAlignment="1">
      <alignment vertical="center" wrapText="1"/>
    </xf>
    <xf numFmtId="0" fontId="2" fillId="0" borderId="0" xfId="46" applyAlignment="1">
      <alignment vertical="center" wrapText="1"/>
    </xf>
    <xf numFmtId="0" fontId="54" fillId="6" borderId="0" xfId="47" applyFill="1" applyBorder="1" applyAlignment="1" applyProtection="1">
      <alignment vertical="top" wrapText="1"/>
    </xf>
    <xf numFmtId="0" fontId="54" fillId="6" borderId="0" xfId="47" applyFill="1" applyBorder="1" applyAlignment="1" applyProtection="1">
      <alignment vertical="top"/>
    </xf>
    <xf numFmtId="0" fontId="2" fillId="6" borderId="0" xfId="46" applyFill="1" applyAlignment="1">
      <alignment horizontal="center" wrapText="1"/>
    </xf>
    <xf numFmtId="0" fontId="1" fillId="6" borderId="1" xfId="46" applyFont="1" applyFill="1" applyBorder="1" applyAlignment="1">
      <alignment vertical="top" wrapText="1"/>
    </xf>
    <xf numFmtId="0" fontId="2" fillId="0" borderId="18" xfId="7" applyFont="1" applyFill="1" applyAlignment="1">
      <alignment horizontal="left" vertical="top" wrapText="1"/>
    </xf>
    <xf numFmtId="166" fontId="2" fillId="9" borderId="99" xfId="5" applyFont="1" applyBorder="1" applyAlignment="1">
      <alignment horizontal="right" vertical="center" wrapText="1"/>
    </xf>
    <xf numFmtId="0" fontId="60" fillId="6" borderId="0" xfId="46" applyFont="1" applyFill="1" applyAlignment="1">
      <alignment vertical="center"/>
    </xf>
    <xf numFmtId="0" fontId="60" fillId="6" borderId="0" xfId="46" applyFont="1" applyFill="1"/>
    <xf numFmtId="0" fontId="60" fillId="6" borderId="0" xfId="46" applyFont="1" applyFill="1" applyAlignment="1">
      <alignment vertical="top" wrapText="1"/>
    </xf>
    <xf numFmtId="0" fontId="9" fillId="6" borderId="0" xfId="46" applyFont="1" applyFill="1" applyAlignment="1">
      <alignment wrapText="1"/>
    </xf>
    <xf numFmtId="0" fontId="6" fillId="6" borderId="0" xfId="46" applyFont="1" applyFill="1" applyAlignment="1">
      <alignment wrapText="1"/>
    </xf>
    <xf numFmtId="0" fontId="6" fillId="6" borderId="0" xfId="46" applyFont="1" applyFill="1" applyAlignment="1">
      <alignment horizontal="center" wrapText="1"/>
    </xf>
    <xf numFmtId="0" fontId="6" fillId="6" borderId="0" xfId="46" applyFont="1" applyFill="1" applyAlignment="1">
      <alignment vertical="top" wrapText="1"/>
    </xf>
    <xf numFmtId="0" fontId="2" fillId="6" borderId="0" xfId="46" applyFill="1" applyAlignment="1">
      <alignment horizontal="left" vertical="center" wrapText="1"/>
    </xf>
    <xf numFmtId="0" fontId="2" fillId="6" borderId="0" xfId="46" applyFill="1" applyAlignment="1">
      <alignment horizontal="left" wrapText="1"/>
    </xf>
    <xf numFmtId="0" fontId="2" fillId="6" borderId="100" xfId="46" applyFill="1" applyBorder="1" applyAlignment="1">
      <alignment vertical="center"/>
    </xf>
    <xf numFmtId="0" fontId="2" fillId="6" borderId="101" xfId="46" applyFill="1" applyBorder="1" applyAlignment="1">
      <alignment wrapText="1"/>
    </xf>
    <xf numFmtId="0" fontId="2" fillId="6" borderId="102" xfId="46" applyFill="1" applyBorder="1" applyAlignment="1">
      <alignment wrapText="1"/>
    </xf>
    <xf numFmtId="166" fontId="3" fillId="9" borderId="18" xfId="5" applyFont="1" applyBorder="1" applyAlignment="1">
      <alignment horizontal="right" vertical="center" wrapText="1"/>
    </xf>
    <xf numFmtId="0" fontId="4" fillId="0" borderId="0" xfId="49" applyFill="1" applyBorder="1" applyAlignment="1" applyProtection="1"/>
    <xf numFmtId="0" fontId="3" fillId="6" borderId="0" xfId="50" applyAlignment="1">
      <alignment vertical="center"/>
    </xf>
    <xf numFmtId="0" fontId="4" fillId="6" borderId="0" xfId="47" quotePrefix="1" applyFont="1" applyFill="1" applyBorder="1" applyAlignment="1" applyProtection="1">
      <alignment vertical="center" wrapText="1"/>
    </xf>
    <xf numFmtId="0" fontId="6" fillId="6" borderId="0" xfId="47" applyFont="1" applyFill="1" applyBorder="1" applyAlignment="1" applyProtection="1">
      <alignment vertical="center"/>
    </xf>
    <xf numFmtId="0" fontId="3" fillId="6" borderId="0" xfId="46" applyFont="1" applyFill="1" applyAlignment="1">
      <alignment vertical="center"/>
    </xf>
    <xf numFmtId="0" fontId="4" fillId="0" borderId="0" xfId="0" applyFont="1" applyAlignment="1">
      <alignment horizontal="left" vertical="top"/>
    </xf>
    <xf numFmtId="0" fontId="53" fillId="0" borderId="0" xfId="0" applyFont="1" applyAlignment="1">
      <alignment vertical="top"/>
    </xf>
    <xf numFmtId="0" fontId="53" fillId="0" borderId="0" xfId="0" applyFont="1" applyAlignment="1">
      <alignment vertical="top" wrapText="1"/>
    </xf>
    <xf numFmtId="0" fontId="4" fillId="0" borderId="0" xfId="0" applyFont="1" applyAlignment="1">
      <alignment vertical="center"/>
    </xf>
    <xf numFmtId="173" fontId="8" fillId="0" borderId="0" xfId="0" applyNumberFormat="1" applyFont="1" applyAlignment="1">
      <alignment vertical="top" wrapText="1"/>
    </xf>
    <xf numFmtId="0" fontId="23" fillId="0" borderId="98" xfId="9" applyFont="1" applyBorder="1"/>
    <xf numFmtId="174" fontId="28" fillId="7" borderId="1" xfId="9" applyNumberFormat="1" applyFont="1" applyFill="1" applyBorder="1" applyAlignment="1" applyProtection="1">
      <alignment vertical="center" wrapText="1"/>
      <protection locked="0"/>
    </xf>
    <xf numFmtId="0" fontId="31" fillId="0" borderId="77" xfId="7" applyFont="1" applyBorder="1" applyAlignment="1">
      <alignment horizontal="right" vertical="top"/>
    </xf>
    <xf numFmtId="173" fontId="2" fillId="0" borderId="0" xfId="0" applyNumberFormat="1" applyFont="1" applyAlignment="1">
      <alignment horizontal="center" vertical="top" wrapText="1"/>
    </xf>
    <xf numFmtId="4" fontId="2" fillId="0" borderId="0" xfId="5" applyNumberFormat="1" applyFont="1" applyFill="1" applyAlignment="1">
      <alignment horizontal="right" vertical="center" wrapText="1"/>
    </xf>
    <xf numFmtId="173"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4" fillId="6" borderId="0" xfId="47" applyFont="1" applyFill="1" applyBorder="1" applyAlignment="1" applyProtection="1">
      <alignment horizontal="left" vertical="top"/>
    </xf>
    <xf numFmtId="0" fontId="0" fillId="0" borderId="0" xfId="0" applyAlignment="1">
      <alignment horizontal="center"/>
    </xf>
    <xf numFmtId="0" fontId="8" fillId="0" borderId="0" xfId="0" applyFont="1" applyAlignment="1">
      <alignment vertical="top"/>
    </xf>
    <xf numFmtId="0" fontId="8" fillId="0" borderId="0" xfId="0" applyFont="1"/>
    <xf numFmtId="0" fontId="1" fillId="6" borderId="15" xfId="46" applyFont="1" applyFill="1" applyBorder="1" applyAlignment="1">
      <alignment horizontal="left" vertical="top" wrapText="1"/>
    </xf>
    <xf numFmtId="0" fontId="65" fillId="7" borderId="3" xfId="46" applyFont="1" applyFill="1" applyBorder="1" applyAlignment="1" applyProtection="1">
      <alignment horizontal="left" vertical="center" wrapText="1"/>
      <protection locked="0"/>
    </xf>
    <xf numFmtId="0" fontId="65" fillId="8" borderId="3" xfId="46" applyFont="1" applyFill="1" applyBorder="1" applyAlignment="1" applyProtection="1">
      <alignment horizontal="left" vertical="center" wrapText="1"/>
      <protection locked="0"/>
    </xf>
    <xf numFmtId="0" fontId="65" fillId="9" borderId="3" xfId="46" applyFont="1" applyFill="1" applyBorder="1" applyAlignment="1">
      <alignment horizontal="center" vertical="center" wrapText="1"/>
    </xf>
    <xf numFmtId="0" fontId="65" fillId="47" borderId="3" xfId="46" applyFont="1" applyFill="1" applyBorder="1" applyAlignment="1">
      <alignment horizontal="left" vertical="center" wrapText="1"/>
    </xf>
    <xf numFmtId="0" fontId="1" fillId="6" borderId="12" xfId="46" applyFont="1" applyFill="1" applyBorder="1" applyAlignment="1">
      <alignment horizontal="left" vertical="top" wrapText="1"/>
    </xf>
    <xf numFmtId="0" fontId="31" fillId="0" borderId="2" xfId="0" applyFont="1" applyBorder="1"/>
    <xf numFmtId="49" fontId="2" fillId="6" borderId="106" xfId="46" applyNumberFormat="1" applyFill="1" applyBorder="1"/>
    <xf numFmtId="0" fontId="3" fillId="6" borderId="0" xfId="47" applyFont="1" applyFill="1" applyBorder="1" applyAlignment="1" applyProtection="1">
      <alignment vertical="center"/>
    </xf>
    <xf numFmtId="0" fontId="2" fillId="8" borderId="1" xfId="0" applyFont="1" applyFill="1" applyBorder="1" applyAlignment="1" applyProtection="1">
      <alignment vertical="top"/>
      <protection locked="0"/>
    </xf>
    <xf numFmtId="0" fontId="2" fillId="8" borderId="1" xfId="1" applyFill="1" applyBorder="1" applyAlignment="1">
      <alignment horizontal="left" vertical="top" wrapText="1"/>
      <protection locked="0"/>
    </xf>
    <xf numFmtId="0" fontId="2" fillId="8" borderId="1" xfId="0" applyFont="1" applyFill="1" applyBorder="1" applyAlignment="1" applyProtection="1">
      <alignment horizontal="left" vertical="top"/>
      <protection locked="0"/>
    </xf>
    <xf numFmtId="0" fontId="2" fillId="0" borderId="18" xfId="11" applyFont="1" applyAlignment="1">
      <alignment vertical="top" wrapText="1"/>
    </xf>
    <xf numFmtId="168" fontId="2" fillId="0" borderId="109" xfId="0" applyNumberFormat="1" applyFont="1" applyBorder="1"/>
    <xf numFmtId="0" fontId="2" fillId="0" borderId="18" xfId="0" applyFont="1" applyBorder="1" applyAlignment="1">
      <alignment horizontal="center" vertical="center"/>
    </xf>
    <xf numFmtId="0" fontId="2" fillId="7" borderId="18" xfId="0" applyFont="1" applyFill="1" applyBorder="1" applyAlignment="1" applyProtection="1">
      <alignment vertical="top"/>
      <protection locked="0"/>
    </xf>
    <xf numFmtId="0" fontId="2" fillId="8" borderId="18" xfId="0" applyFont="1" applyFill="1" applyBorder="1" applyAlignment="1" applyProtection="1">
      <alignment vertical="top"/>
      <protection locked="0"/>
    </xf>
    <xf numFmtId="0" fontId="34" fillId="0" borderId="0" xfId="0" applyFont="1" applyAlignment="1">
      <alignment vertical="top" wrapText="1"/>
    </xf>
    <xf numFmtId="0" fontId="31" fillId="0" borderId="3" xfId="0" applyFont="1" applyBorder="1" applyAlignment="1">
      <alignment vertical="top" wrapText="1"/>
    </xf>
    <xf numFmtId="0" fontId="4" fillId="0" borderId="0" xfId="0" applyFont="1" applyAlignment="1">
      <alignment vertical="top" wrapText="1"/>
    </xf>
    <xf numFmtId="0" fontId="3" fillId="0" borderId="0" xfId="0" applyFont="1" applyAlignment="1">
      <alignment vertical="center" wrapText="1"/>
    </xf>
    <xf numFmtId="0" fontId="2" fillId="6" borderId="0" xfId="46" applyFill="1" applyAlignment="1">
      <alignment horizontal="left" vertical="top" wrapText="1"/>
    </xf>
    <xf numFmtId="0" fontId="2" fillId="6" borderId="3" xfId="46" applyFill="1" applyBorder="1" applyAlignment="1">
      <alignment vertical="top" wrapText="1"/>
    </xf>
    <xf numFmtId="0" fontId="1" fillId="0" borderId="22" xfId="0" applyFont="1" applyBorder="1" applyAlignment="1">
      <alignment vertical="center"/>
    </xf>
    <xf numFmtId="0" fontId="1" fillId="0" borderId="32" xfId="0" applyFont="1" applyBorder="1" applyAlignment="1">
      <alignment vertical="center"/>
    </xf>
    <xf numFmtId="0" fontId="2" fillId="0" borderId="18" xfId="7" applyFont="1" applyFill="1" applyAlignment="1" applyProtection="1">
      <alignment vertical="center" wrapText="1"/>
      <protection locked="0"/>
    </xf>
    <xf numFmtId="0" fontId="2" fillId="6" borderId="96" xfId="46" applyFill="1" applyBorder="1" applyAlignment="1">
      <alignment vertical="top" wrapText="1"/>
    </xf>
    <xf numFmtId="0" fontId="2" fillId="6" borderId="0" xfId="46" applyFill="1" applyAlignment="1">
      <alignment horizontal="left" vertical="center"/>
    </xf>
    <xf numFmtId="0" fontId="1" fillId="6" borderId="110" xfId="46" applyFont="1" applyFill="1" applyBorder="1" applyAlignment="1">
      <alignment horizontal="left" vertical="top" wrapText="1"/>
    </xf>
    <xf numFmtId="0" fontId="3" fillId="6" borderId="0" xfId="46" applyFont="1" applyFill="1" applyAlignment="1">
      <alignment horizontal="left" vertical="center"/>
    </xf>
    <xf numFmtId="0" fontId="6" fillId="6" borderId="0" xfId="47" applyFont="1" applyFill="1" applyBorder="1" applyAlignment="1" applyProtection="1">
      <alignment horizontal="left" vertical="center"/>
    </xf>
    <xf numFmtId="0" fontId="0" fillId="0" borderId="0" xfId="0" applyAlignment="1">
      <alignment horizontal="left" vertical="center"/>
    </xf>
    <xf numFmtId="0" fontId="2" fillId="0" borderId="0" xfId="46" applyAlignment="1">
      <alignment horizontal="left" vertical="center" wrapText="1"/>
    </xf>
    <xf numFmtId="0" fontId="66" fillId="0" borderId="0" xfId="0" applyFont="1" applyAlignment="1">
      <alignment horizontal="left" vertical="center"/>
    </xf>
    <xf numFmtId="0" fontId="1" fillId="0" borderId="0" xfId="0" applyFont="1" applyAlignment="1">
      <alignment vertical="top"/>
    </xf>
    <xf numFmtId="0" fontId="2" fillId="0" borderId="96" xfId="0" applyFont="1" applyBorder="1"/>
    <xf numFmtId="0" fontId="1" fillId="6" borderId="107" xfId="46" applyFont="1" applyFill="1" applyBorder="1" applyAlignment="1">
      <alignment vertical="top" wrapText="1"/>
    </xf>
    <xf numFmtId="0" fontId="1" fillId="6" borderId="110" xfId="46" applyFont="1" applyFill="1" applyBorder="1" applyAlignment="1">
      <alignment vertical="top" wrapText="1"/>
    </xf>
    <xf numFmtId="171" fontId="2" fillId="0" borderId="107" xfId="48" applyNumberFormat="1" applyFont="1" applyFill="1" applyBorder="1" applyAlignment="1" applyProtection="1">
      <alignment vertical="center" wrapText="1"/>
    </xf>
    <xf numFmtId="0" fontId="1" fillId="6" borderId="106" xfId="46" applyFont="1" applyFill="1" applyBorder="1" applyAlignment="1">
      <alignment vertical="top" wrapText="1"/>
    </xf>
    <xf numFmtId="171" fontId="2" fillId="2" borderId="107" xfId="48" applyNumberFormat="1" applyFont="1" applyFill="1" applyBorder="1" applyAlignment="1" applyProtection="1">
      <alignment vertical="top"/>
      <protection locked="0"/>
    </xf>
    <xf numFmtId="3" fontId="2" fillId="8" borderId="18" xfId="45" applyNumberFormat="1" applyFont="1" applyFill="1" applyBorder="1" applyAlignment="1" applyProtection="1">
      <alignment vertical="center" wrapText="1"/>
      <protection locked="0"/>
    </xf>
    <xf numFmtId="3" fontId="2" fillId="9" borderId="97" xfId="5" applyNumberFormat="1" applyFont="1" applyBorder="1" applyAlignment="1">
      <alignment vertical="center" wrapText="1"/>
    </xf>
    <xf numFmtId="3" fontId="2" fillId="0" borderId="0" xfId="0" applyNumberFormat="1" applyFont="1" applyAlignment="1">
      <alignment vertical="top"/>
    </xf>
    <xf numFmtId="3" fontId="3" fillId="9" borderId="97" xfId="5" applyNumberFormat="1" applyFont="1" applyBorder="1" applyAlignment="1">
      <alignment vertical="center" wrapText="1"/>
    </xf>
    <xf numFmtId="171" fontId="2" fillId="0" borderId="96" xfId="48" applyNumberFormat="1" applyFont="1" applyFill="1" applyBorder="1" applyAlignment="1" applyProtection="1">
      <alignment vertical="center"/>
    </xf>
    <xf numFmtId="1" fontId="2" fillId="0" borderId="18" xfId="45" applyNumberFormat="1" applyFont="1" applyFill="1" applyBorder="1" applyAlignment="1" applyProtection="1">
      <alignment vertical="center" wrapText="1"/>
    </xf>
    <xf numFmtId="0" fontId="2" fillId="0" borderId="18" xfId="7" applyFont="1" applyFill="1" applyAlignment="1" applyProtection="1">
      <alignment vertical="center" wrapText="1"/>
    </xf>
    <xf numFmtId="166" fontId="2" fillId="15" borderId="22" xfId="7" applyNumberFormat="1" applyFont="1" applyFill="1" applyBorder="1" applyAlignment="1" applyProtection="1">
      <alignment horizontal="right" vertical="center" wrapText="1"/>
    </xf>
    <xf numFmtId="175" fontId="2" fillId="9" borderId="97" xfId="5" applyNumberFormat="1" applyFont="1" applyBorder="1" applyAlignment="1" applyProtection="1">
      <alignment vertical="center" wrapText="1"/>
    </xf>
    <xf numFmtId="175" fontId="2" fillId="8" borderId="97" xfId="5" applyNumberFormat="1" applyFont="1" applyFill="1" applyBorder="1" applyAlignment="1" applyProtection="1">
      <alignment vertical="center" wrapText="1"/>
      <protection locked="0"/>
    </xf>
    <xf numFmtId="175" fontId="2" fillId="7" borderId="97" xfId="5" applyNumberFormat="1" applyFont="1" applyFill="1" applyBorder="1" applyAlignment="1" applyProtection="1">
      <alignment vertical="center" wrapText="1"/>
      <protection locked="0"/>
    </xf>
    <xf numFmtId="166" fontId="2" fillId="0" borderId="22" xfId="7" applyNumberFormat="1" applyFont="1" applyFill="1" applyBorder="1" applyAlignment="1" applyProtection="1">
      <alignment horizontal="right" vertical="top" wrapText="1"/>
    </xf>
    <xf numFmtId="166" fontId="2" fillId="9" borderId="99" xfId="5" applyFont="1" applyBorder="1" applyAlignment="1" applyProtection="1">
      <alignment horizontal="right" vertical="center" wrapText="1"/>
    </xf>
    <xf numFmtId="0" fontId="2" fillId="0" borderId="18" xfId="7" applyFont="1" applyFill="1" applyAlignment="1" applyProtection="1">
      <alignment horizontal="left" vertical="top" wrapText="1"/>
    </xf>
    <xf numFmtId="0" fontId="4" fillId="6" borderId="0" xfId="47" quotePrefix="1" applyFont="1" applyFill="1" applyBorder="1" applyAlignment="1" applyProtection="1">
      <alignment vertical="center"/>
    </xf>
    <xf numFmtId="0" fontId="2" fillId="0" borderId="32" xfId="7" applyFont="1" applyFill="1" applyBorder="1" applyAlignment="1" applyProtection="1">
      <alignment vertical="center" wrapText="1"/>
    </xf>
    <xf numFmtId="171" fontId="2" fillId="0" borderId="107" xfId="48" applyNumberFormat="1" applyFont="1" applyFill="1" applyBorder="1" applyAlignment="1" applyProtection="1">
      <alignment vertical="center"/>
    </xf>
    <xf numFmtId="171" fontId="2" fillId="0" borderId="110" xfId="48" applyNumberFormat="1" applyFont="1" applyFill="1" applyBorder="1" applyAlignment="1" applyProtection="1">
      <alignment vertical="center"/>
    </xf>
    <xf numFmtId="0" fontId="2" fillId="7" borderId="106" xfId="46" applyFill="1" applyBorder="1" applyAlignment="1" applyProtection="1">
      <alignment horizontal="left" vertical="center"/>
      <protection locked="0"/>
    </xf>
    <xf numFmtId="0" fontId="2" fillId="6" borderId="106" xfId="46" applyFill="1" applyBorder="1" applyAlignment="1">
      <alignment vertical="center"/>
    </xf>
    <xf numFmtId="171" fontId="2" fillId="0" borderId="1" xfId="48" applyNumberFormat="1" applyFont="1" applyFill="1" applyBorder="1" applyAlignment="1" applyProtection="1">
      <alignment horizontal="left" vertical="center"/>
    </xf>
    <xf numFmtId="0" fontId="2" fillId="0" borderId="0" xfId="46" applyAlignment="1">
      <alignment horizontal="center" vertical="center" textRotation="90"/>
    </xf>
    <xf numFmtId="0" fontId="2" fillId="0" borderId="0" xfId="46" applyAlignment="1">
      <alignment horizontal="center"/>
    </xf>
    <xf numFmtId="0" fontId="67" fillId="0" borderId="0" xfId="0" applyFont="1" applyAlignment="1">
      <alignment horizontal="left" vertical="center"/>
    </xf>
    <xf numFmtId="175" fontId="2" fillId="9" borderId="18" xfId="5" applyNumberFormat="1" applyFont="1" applyBorder="1" applyAlignment="1" applyProtection="1">
      <alignment vertical="center" wrapText="1"/>
    </xf>
    <xf numFmtId="0" fontId="1" fillId="0" borderId="18" xfId="0" applyFont="1" applyBorder="1" applyAlignment="1">
      <alignment horizontal="left" vertical="top" wrapText="1"/>
    </xf>
    <xf numFmtId="166" fontId="2" fillId="8" borderId="22" xfId="7" applyNumberFormat="1" applyFont="1" applyFill="1" applyBorder="1" applyAlignment="1" applyProtection="1">
      <alignment horizontal="right" vertical="top" wrapText="1"/>
      <protection locked="0"/>
    </xf>
    <xf numFmtId="171" fontId="2" fillId="0" borderId="106" xfId="48" applyNumberFormat="1" applyFont="1" applyFill="1" applyBorder="1" applyAlignment="1" applyProtection="1">
      <alignment vertical="center"/>
    </xf>
    <xf numFmtId="0" fontId="2" fillId="6" borderId="96" xfId="46" applyFill="1" applyBorder="1"/>
    <xf numFmtId="0" fontId="2" fillId="0" borderId="1" xfId="46" applyBorder="1" applyAlignment="1">
      <alignment vertical="top" textRotation="180"/>
    </xf>
    <xf numFmtId="0" fontId="2" fillId="0" borderId="0" xfId="6" applyFill="1" applyAlignment="1" applyProtection="1">
      <alignment horizontal="left" vertical="top" wrapText="1"/>
    </xf>
    <xf numFmtId="0" fontId="0" fillId="0" borderId="96" xfId="0" applyBorder="1"/>
    <xf numFmtId="0" fontId="64" fillId="15" borderId="11" xfId="0" applyFont="1" applyFill="1" applyBorder="1" applyAlignment="1">
      <alignment vertical="top" wrapText="1"/>
    </xf>
    <xf numFmtId="0" fontId="64" fillId="15" borderId="1" xfId="0" applyFont="1" applyFill="1" applyBorder="1" applyAlignment="1">
      <alignment vertical="top" wrapText="1"/>
    </xf>
    <xf numFmtId="0" fontId="63" fillId="0" borderId="18" xfId="0" applyFont="1" applyBorder="1" applyAlignment="1">
      <alignment horizontal="left" vertical="center"/>
    </xf>
    <xf numFmtId="166" fontId="63" fillId="9" borderId="22" xfId="5" applyFont="1" applyBorder="1" applyAlignment="1">
      <alignment horizontal="right" vertical="center"/>
    </xf>
    <xf numFmtId="166" fontId="63" fillId="9" borderId="32" xfId="5" applyFont="1" applyBorder="1" applyAlignment="1">
      <alignment horizontal="right" vertical="center"/>
    </xf>
    <xf numFmtId="0" fontId="2" fillId="0" borderId="96" xfId="0" applyFont="1" applyBorder="1" applyAlignment="1">
      <alignment horizontal="center"/>
    </xf>
    <xf numFmtId="0" fontId="2" fillId="0" borderId="0" xfId="0" applyFont="1" applyAlignment="1">
      <alignment horizontal="center"/>
    </xf>
    <xf numFmtId="0" fontId="2" fillId="0" borderId="94" xfId="0" applyFont="1" applyBorder="1" applyAlignment="1">
      <alignment horizontal="center"/>
    </xf>
    <xf numFmtId="0" fontId="2" fillId="0" borderId="15" xfId="0" applyFont="1" applyBorder="1" applyAlignment="1">
      <alignment horizontal="center" vertical="top" wrapText="1"/>
    </xf>
    <xf numFmtId="0" fontId="2" fillId="0" borderId="3" xfId="0" applyFont="1" applyBorder="1" applyAlignment="1">
      <alignment horizontal="center" vertical="top" wrapText="1"/>
    </xf>
    <xf numFmtId="0" fontId="2" fillId="0" borderId="95" xfId="0" applyFont="1" applyBorder="1" applyAlignment="1">
      <alignment horizontal="center" vertical="top" wrapText="1"/>
    </xf>
    <xf numFmtId="14" fontId="2" fillId="7" borderId="18" xfId="7" applyNumberFormat="1" applyFill="1" applyAlignment="1" applyProtection="1">
      <alignment horizontal="left" vertical="top" wrapText="1"/>
      <protection locked="0"/>
    </xf>
    <xf numFmtId="14" fontId="2" fillId="7" borderId="22" xfId="7" applyNumberFormat="1" applyFill="1" applyBorder="1" applyAlignment="1" applyProtection="1">
      <alignment horizontal="left" vertical="center" wrapText="1"/>
      <protection locked="0"/>
    </xf>
    <xf numFmtId="14" fontId="2" fillId="7" borderId="32" xfId="7" applyNumberFormat="1" applyFill="1" applyBorder="1" applyAlignment="1" applyProtection="1">
      <alignment horizontal="left" vertical="center" wrapText="1"/>
      <protection locked="0"/>
    </xf>
    <xf numFmtId="0" fontId="2" fillId="0" borderId="18" xfId="11" applyFont="1" applyAlignment="1">
      <alignment horizontal="left" vertical="top" wrapText="1"/>
    </xf>
    <xf numFmtId="0" fontId="2" fillId="7" borderId="46" xfId="0" applyFont="1" applyFill="1" applyBorder="1" applyAlignment="1" applyProtection="1">
      <alignment horizontal="left" vertical="top" wrapText="1"/>
      <protection locked="0"/>
    </xf>
    <xf numFmtId="0" fontId="2" fillId="7" borderId="47" xfId="0" applyFont="1" applyFill="1" applyBorder="1" applyAlignment="1" applyProtection="1">
      <alignment horizontal="left" vertical="top" wrapText="1"/>
      <protection locked="0"/>
    </xf>
    <xf numFmtId="0" fontId="2" fillId="7" borderId="48" xfId="0" applyFont="1" applyFill="1" applyBorder="1" applyAlignment="1" applyProtection="1">
      <alignment horizontal="left" vertical="top" wrapText="1"/>
      <protection locked="0"/>
    </xf>
    <xf numFmtId="0" fontId="3" fillId="0" borderId="29" xfId="11" applyFont="1" applyBorder="1" applyAlignment="1">
      <alignment horizontal="left" vertical="top" wrapText="1"/>
    </xf>
    <xf numFmtId="0" fontId="2" fillId="0" borderId="35" xfId="0" applyFont="1" applyBorder="1" applyAlignment="1">
      <alignment vertical="top" wrapText="1"/>
    </xf>
    <xf numFmtId="0" fontId="2" fillId="0" borderId="28" xfId="0" applyFont="1" applyBorder="1" applyAlignment="1">
      <alignment vertical="top" wrapText="1"/>
    </xf>
    <xf numFmtId="0" fontId="2" fillId="0" borderId="21" xfId="0" applyFont="1" applyBorder="1" applyAlignment="1">
      <alignment vertical="top" wrapText="1"/>
    </xf>
    <xf numFmtId="0" fontId="2" fillId="0" borderId="23" xfId="0" applyFont="1" applyBorder="1" applyAlignment="1">
      <alignment vertical="top" wrapText="1"/>
    </xf>
    <xf numFmtId="0" fontId="2" fillId="0" borderId="0" xfId="0" applyFont="1" applyAlignment="1">
      <alignment vertical="top" wrapText="1"/>
    </xf>
    <xf numFmtId="0" fontId="2" fillId="0" borderId="19" xfId="0" applyFont="1" applyBorder="1" applyAlignment="1">
      <alignment vertical="top" wrapText="1"/>
    </xf>
    <xf numFmtId="0" fontId="2" fillId="0" borderId="25" xfId="0" applyFont="1" applyBorder="1" applyAlignment="1">
      <alignment vertical="top" wrapText="1"/>
    </xf>
    <xf numFmtId="0" fontId="2" fillId="0" borderId="43" xfId="0" applyFont="1" applyBorder="1" applyAlignment="1">
      <alignment vertical="top" wrapText="1"/>
    </xf>
    <xf numFmtId="0" fontId="2" fillId="0" borderId="26" xfId="0" applyFont="1" applyBorder="1" applyAlignment="1">
      <alignment vertical="top" wrapText="1"/>
    </xf>
    <xf numFmtId="0" fontId="3" fillId="0" borderId="22" xfId="11" applyFont="1" applyBorder="1" applyAlignment="1">
      <alignment horizontal="left" vertical="top" wrapText="1"/>
    </xf>
    <xf numFmtId="0" fontId="3" fillId="0" borderId="32" xfId="11" applyFont="1" applyBorder="1" applyAlignment="1">
      <alignment horizontal="left" vertical="top" wrapText="1"/>
    </xf>
    <xf numFmtId="166" fontId="3" fillId="9" borderId="22" xfId="5" applyFont="1" applyBorder="1" applyAlignment="1">
      <alignment horizontal="right" vertical="center"/>
    </xf>
    <xf numFmtId="166" fontId="3" fillId="9" borderId="32" xfId="5" applyFont="1" applyBorder="1" applyAlignment="1">
      <alignment horizontal="right" vertical="center"/>
    </xf>
    <xf numFmtId="0" fontId="2" fillId="0" borderId="6" xfId="0" applyFont="1" applyBorder="1" applyAlignment="1">
      <alignment horizontal="left" vertical="top" wrapText="1"/>
    </xf>
    <xf numFmtId="0" fontId="2" fillId="12" borderId="4" xfId="6" applyBorder="1" applyAlignment="1" applyProtection="1">
      <alignment horizontal="left" vertical="top" wrapText="1"/>
      <protection locked="0"/>
    </xf>
    <xf numFmtId="0" fontId="2" fillId="12" borderId="18" xfId="7" applyFill="1" applyAlignment="1" applyProtection="1">
      <alignment horizontal="left" vertical="top" wrapText="1"/>
      <protection locked="0"/>
    </xf>
    <xf numFmtId="0" fontId="2" fillId="0" borderId="18" xfId="7" applyAlignment="1">
      <alignment horizontal="left" vertical="top" wrapText="1"/>
    </xf>
    <xf numFmtId="0" fontId="2" fillId="13" borderId="49" xfId="7" applyFill="1" applyBorder="1" applyAlignment="1">
      <alignment horizontal="left" vertical="top" wrapText="1"/>
    </xf>
    <xf numFmtId="0" fontId="2" fillId="13" borderId="50" xfId="7" applyFill="1" applyBorder="1" applyAlignment="1">
      <alignment horizontal="left" vertical="top" wrapText="1"/>
    </xf>
    <xf numFmtId="0" fontId="2" fillId="13" borderId="41" xfId="7" applyFill="1" applyBorder="1" applyAlignment="1">
      <alignment horizontal="left" vertical="top" wrapText="1"/>
    </xf>
    <xf numFmtId="0" fontId="2" fillId="13" borderId="30" xfId="7" applyFill="1" applyBorder="1" applyAlignment="1">
      <alignment horizontal="left" vertical="top" wrapText="1"/>
    </xf>
    <xf numFmtId="0" fontId="6" fillId="0" borderId="18" xfId="0" applyFont="1" applyBorder="1" applyAlignment="1">
      <alignment horizontal="left" vertical="center" wrapText="1"/>
    </xf>
    <xf numFmtId="166" fontId="63" fillId="9" borderId="18" xfId="5" applyFont="1" applyBorder="1" applyAlignment="1">
      <alignment horizontal="right" vertical="center"/>
    </xf>
    <xf numFmtId="0" fontId="63" fillId="0" borderId="22" xfId="0" applyFont="1" applyBorder="1" applyAlignment="1">
      <alignment horizontal="left" vertical="center"/>
    </xf>
    <xf numFmtId="0" fontId="63" fillId="0" borderId="31" xfId="0" applyFont="1" applyBorder="1" applyAlignment="1">
      <alignment horizontal="left" vertical="center"/>
    </xf>
    <xf numFmtId="0" fontId="63" fillId="0" borderId="32" xfId="0" applyFont="1" applyBorder="1" applyAlignment="1">
      <alignment horizontal="left" vertical="center"/>
    </xf>
    <xf numFmtId="0" fontId="22" fillId="43" borderId="35" xfId="0" applyFont="1" applyFill="1" applyBorder="1" applyAlignment="1">
      <alignment horizontal="left" vertical="top" wrapText="1"/>
    </xf>
    <xf numFmtId="0" fontId="0" fillId="0" borderId="28"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43" xfId="0" applyBorder="1" applyAlignment="1">
      <alignment horizontal="left" vertical="top" wrapText="1"/>
    </xf>
    <xf numFmtId="0" fontId="0" fillId="0" borderId="26" xfId="0" applyBorder="1" applyAlignment="1">
      <alignment horizontal="left" vertical="top" wrapText="1"/>
    </xf>
    <xf numFmtId="0" fontId="2" fillId="0" borderId="0" xfId="0" applyFont="1" applyAlignment="1" applyProtection="1">
      <alignment horizontal="left" wrapText="1"/>
      <protection locked="0"/>
    </xf>
    <xf numFmtId="0" fontId="2" fillId="0" borderId="0" xfId="0" applyFont="1"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18" xfId="0" applyFont="1" applyBorder="1" applyAlignment="1">
      <alignment horizontal="right" vertical="center" wrapText="1"/>
    </xf>
    <xf numFmtId="0" fontId="15" fillId="15" borderId="7" xfId="0" applyFont="1" applyFill="1" applyBorder="1" applyAlignment="1" applyProtection="1">
      <alignment horizontal="left" vertical="top" wrapText="1"/>
      <protection locked="0"/>
    </xf>
    <xf numFmtId="0" fontId="15" fillId="15" borderId="13" xfId="0" applyFont="1" applyFill="1" applyBorder="1" applyAlignment="1" applyProtection="1">
      <alignment horizontal="left" vertical="top" wrapText="1"/>
      <protection locked="0"/>
    </xf>
    <xf numFmtId="0" fontId="15" fillId="15" borderId="14" xfId="0" applyFont="1" applyFill="1" applyBorder="1" applyAlignment="1" applyProtection="1">
      <alignment horizontal="left" vertical="top" wrapText="1"/>
      <protection locked="0"/>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2" fillId="7" borderId="25" xfId="0" applyFont="1" applyFill="1" applyBorder="1" applyAlignment="1" applyProtection="1">
      <alignment horizontal="left" vertical="center" wrapText="1"/>
      <protection locked="0"/>
    </xf>
    <xf numFmtId="0" fontId="2" fillId="7" borderId="43" xfId="0" applyFont="1" applyFill="1" applyBorder="1" applyAlignment="1" applyProtection="1">
      <alignment horizontal="left" vertical="center" wrapText="1"/>
      <protection locked="0"/>
    </xf>
    <xf numFmtId="0" fontId="2" fillId="7" borderId="26" xfId="0" applyFont="1" applyFill="1" applyBorder="1" applyAlignment="1" applyProtection="1">
      <alignment horizontal="left" vertical="center" wrapText="1"/>
      <protection locked="0"/>
    </xf>
    <xf numFmtId="0" fontId="3" fillId="0" borderId="3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2" fillId="0" borderId="0" xfId="0" applyFont="1" applyAlignment="1">
      <alignment vertical="top"/>
    </xf>
    <xf numFmtId="0" fontId="3" fillId="0" borderId="0" xfId="0" applyFont="1" applyAlignment="1">
      <alignment horizontal="right" vertical="center" wrapText="1"/>
    </xf>
    <xf numFmtId="0" fontId="3" fillId="0" borderId="46" xfId="0" applyFont="1" applyBorder="1" applyAlignment="1" applyProtection="1">
      <alignment horizontal="left" vertical="center" wrapText="1"/>
      <protection locked="0"/>
    </xf>
    <xf numFmtId="0" fontId="3" fillId="0" borderId="47" xfId="0" applyFont="1" applyBorder="1" applyAlignment="1">
      <alignment vertical="center" wrapText="1"/>
    </xf>
    <xf numFmtId="0" fontId="3" fillId="0" borderId="48" xfId="0" applyFont="1" applyBorder="1" applyAlignment="1">
      <alignment vertical="center" wrapText="1"/>
    </xf>
    <xf numFmtId="0" fontId="4" fillId="0" borderId="0" xfId="0" applyFont="1" applyAlignment="1">
      <alignment horizontal="left" vertical="top" wrapText="1"/>
    </xf>
    <xf numFmtId="0" fontId="2" fillId="7" borderId="46" xfId="0" applyFont="1" applyFill="1" applyBorder="1" applyAlignment="1" applyProtection="1">
      <alignment horizontal="left" vertical="center" wrapText="1"/>
      <protection locked="0"/>
    </xf>
    <xf numFmtId="0" fontId="2" fillId="7" borderId="47" xfId="0" applyFont="1" applyFill="1" applyBorder="1" applyAlignment="1" applyProtection="1">
      <alignment horizontal="left" vertical="center" wrapText="1"/>
      <protection locked="0"/>
    </xf>
    <xf numFmtId="0" fontId="2" fillId="7" borderId="48" xfId="0"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3" fillId="0" borderId="94" xfId="0" applyFont="1" applyBorder="1" applyAlignment="1">
      <alignment horizontal="right" vertical="center" wrapText="1"/>
    </xf>
    <xf numFmtId="0" fontId="2" fillId="0" borderId="22" xfId="7" applyBorder="1" applyAlignment="1">
      <alignment horizontal="left" vertical="top" wrapText="1"/>
    </xf>
    <xf numFmtId="0" fontId="0" fillId="0" borderId="31" xfId="0" applyBorder="1" applyAlignment="1">
      <alignment horizontal="left" vertical="top" wrapText="1"/>
    </xf>
    <xf numFmtId="49" fontId="2" fillId="7" borderId="49" xfId="7" applyNumberFormat="1" applyFill="1" applyBorder="1" applyAlignment="1" applyProtection="1">
      <alignment horizontal="left" vertical="top" wrapText="1"/>
      <protection locked="0"/>
    </xf>
    <xf numFmtId="0" fontId="0" fillId="7" borderId="27" xfId="0" applyFill="1" applyBorder="1" applyAlignment="1" applyProtection="1">
      <alignment vertical="top" wrapText="1"/>
      <protection locked="0"/>
    </xf>
    <xf numFmtId="0" fontId="0" fillId="7" borderId="33"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41" xfId="0" applyFill="1" applyBorder="1" applyAlignment="1" applyProtection="1">
      <alignment vertical="top" wrapText="1"/>
      <protection locked="0"/>
    </xf>
    <xf numFmtId="0" fontId="0" fillId="7" borderId="29" xfId="0" applyFill="1" applyBorder="1" applyAlignment="1" applyProtection="1">
      <alignment vertical="top" wrapText="1"/>
      <protection locked="0"/>
    </xf>
    <xf numFmtId="0" fontId="3" fillId="0" borderId="79" xfId="7" applyFont="1" applyBorder="1" applyAlignment="1">
      <alignment horizontal="left" vertical="top" wrapText="1"/>
    </xf>
    <xf numFmtId="0" fontId="3" fillId="0" borderId="80" xfId="7" applyFont="1" applyBorder="1" applyAlignment="1">
      <alignment horizontal="left" vertical="top" wrapText="1"/>
    </xf>
    <xf numFmtId="0" fontId="3" fillId="0" borderId="81" xfId="7" applyFont="1" applyBorder="1" applyAlignment="1">
      <alignment horizontal="left" vertical="top" wrapText="1"/>
    </xf>
    <xf numFmtId="49" fontId="2" fillId="7" borderId="18" xfId="7" applyNumberFormat="1" applyFill="1" applyAlignment="1" applyProtection="1">
      <alignment horizontal="left" vertical="top"/>
      <protection locked="0"/>
    </xf>
    <xf numFmtId="0" fontId="54" fillId="0" borderId="0" xfId="0" applyFont="1" applyAlignment="1">
      <alignment horizontal="left" vertical="top" wrapText="1"/>
    </xf>
    <xf numFmtId="0" fontId="0" fillId="0" borderId="0" xfId="0" applyAlignment="1">
      <alignment vertical="top"/>
    </xf>
    <xf numFmtId="0" fontId="4" fillId="0" borderId="29" xfId="0" applyFont="1" applyBorder="1" applyAlignment="1">
      <alignment horizontal="left" vertical="center" wrapText="1"/>
    </xf>
    <xf numFmtId="0" fontId="2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8" fillId="0" borderId="0" xfId="0" applyFont="1" applyAlignment="1">
      <alignment horizontal="center" vertical="top" wrapText="1"/>
    </xf>
    <xf numFmtId="0" fontId="0" fillId="0" borderId="0" xfId="0" applyAlignment="1">
      <alignment horizontal="center" vertical="top" wrapText="1"/>
    </xf>
    <xf numFmtId="49" fontId="2" fillId="7" borderId="22" xfId="7" applyNumberFormat="1" applyFill="1" applyBorder="1" applyAlignment="1" applyProtection="1">
      <alignment horizontal="left" vertical="top"/>
      <protection locked="0"/>
    </xf>
    <xf numFmtId="49" fontId="2" fillId="7" borderId="31" xfId="7" applyNumberFormat="1" applyFill="1" applyBorder="1" applyAlignment="1" applyProtection="1">
      <alignment horizontal="left" vertical="top"/>
      <protection locked="0"/>
    </xf>
    <xf numFmtId="49" fontId="2" fillId="7" borderId="32" xfId="7" applyNumberFormat="1" applyFill="1" applyBorder="1" applyAlignment="1" applyProtection="1">
      <alignment horizontal="left" vertical="top"/>
      <protection locked="0"/>
    </xf>
    <xf numFmtId="14" fontId="2" fillId="7" borderId="18" xfId="7" applyNumberFormat="1" applyFill="1" applyAlignment="1" applyProtection="1">
      <alignment horizontal="left" vertical="center" wrapText="1"/>
      <protection locked="0"/>
    </xf>
    <xf numFmtId="0" fontId="2" fillId="12" borderId="52" xfId="7" applyFill="1" applyBorder="1" applyAlignment="1" applyProtection="1">
      <alignment horizontal="left" vertical="top" wrapText="1"/>
      <protection locked="0"/>
    </xf>
    <xf numFmtId="0" fontId="2" fillId="12" borderId="51" xfId="7" applyFill="1" applyBorder="1" applyAlignment="1" applyProtection="1">
      <alignment horizontal="left" vertical="top" wrapText="1"/>
      <protection locked="0"/>
    </xf>
    <xf numFmtId="0" fontId="15" fillId="15" borderId="7" xfId="0" applyFont="1" applyFill="1" applyBorder="1" applyAlignment="1" applyProtection="1">
      <alignment vertical="top" wrapText="1"/>
      <protection locked="0"/>
    </xf>
    <xf numFmtId="0" fontId="7" fillId="15" borderId="37" xfId="0" applyFont="1" applyFill="1" applyBorder="1" applyAlignment="1" applyProtection="1">
      <alignment vertical="top" wrapText="1"/>
      <protection locked="0"/>
    </xf>
    <xf numFmtId="166" fontId="6" fillId="9" borderId="22" xfId="5" applyFont="1" applyBorder="1" applyAlignment="1">
      <alignment horizontal="right" vertical="center" wrapText="1"/>
    </xf>
    <xf numFmtId="166" fontId="6" fillId="9" borderId="32" xfId="5" applyFont="1" applyBorder="1" applyAlignment="1">
      <alignment horizontal="right" vertical="center" wrapText="1"/>
    </xf>
    <xf numFmtId="0" fontId="3" fillId="0" borderId="0" xfId="0" applyFont="1" applyAlignment="1">
      <alignment horizontal="right" vertical="center"/>
    </xf>
    <xf numFmtId="0" fontId="3" fillId="0" borderId="94" xfId="0" applyFont="1" applyBorder="1" applyAlignment="1">
      <alignment horizontal="right" vertical="center"/>
    </xf>
    <xf numFmtId="0" fontId="2" fillId="0" borderId="52" xfId="7" applyBorder="1" applyAlignment="1">
      <alignment horizontal="left" vertical="top" wrapText="1"/>
    </xf>
    <xf numFmtId="0" fontId="2" fillId="0" borderId="1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49" xfId="7" applyBorder="1" applyAlignment="1">
      <alignment horizontal="left" vertical="top" wrapText="1"/>
    </xf>
    <xf numFmtId="0" fontId="2" fillId="0" borderId="27" xfId="7" applyBorder="1" applyAlignment="1">
      <alignment horizontal="left" vertical="top" wrapText="1"/>
    </xf>
    <xf numFmtId="0" fontId="2" fillId="0" borderId="50" xfId="7" applyBorder="1" applyAlignment="1">
      <alignment horizontal="left" vertical="top" wrapText="1"/>
    </xf>
    <xf numFmtId="168" fontId="2" fillId="8" borderId="41" xfId="7" applyNumberFormat="1" applyFill="1" applyBorder="1" applyAlignment="1" applyProtection="1">
      <alignment horizontal="center" vertical="top" wrapText="1"/>
      <protection locked="0"/>
    </xf>
    <xf numFmtId="168" fontId="2" fillId="8" borderId="29" xfId="7" applyNumberFormat="1" applyFill="1" applyBorder="1" applyAlignment="1" applyProtection="1">
      <alignment horizontal="center" vertical="top" wrapText="1"/>
      <protection locked="0"/>
    </xf>
    <xf numFmtId="168" fontId="2" fillId="8" borderId="30" xfId="7" applyNumberFormat="1" applyFill="1" applyBorder="1" applyAlignment="1" applyProtection="1">
      <alignment horizontal="center" vertical="top" wrapText="1"/>
      <protection locked="0"/>
    </xf>
    <xf numFmtId="0" fontId="3" fillId="0" borderId="22"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2" fillId="12" borderId="18" xfId="7" applyFill="1" applyAlignment="1" applyProtection="1">
      <alignment horizontal="left" vertical="top"/>
      <protection locked="0"/>
    </xf>
    <xf numFmtId="0" fontId="2" fillId="12" borderId="15" xfId="6" applyBorder="1" applyAlignment="1" applyProtection="1">
      <alignment horizontal="left" vertical="top" wrapText="1"/>
      <protection locked="0"/>
    </xf>
    <xf numFmtId="0" fontId="2" fillId="12" borderId="3" xfId="6" applyBorder="1" applyAlignment="1" applyProtection="1">
      <alignment horizontal="left" vertical="top" wrapText="1"/>
      <protection locked="0"/>
    </xf>
    <xf numFmtId="0" fontId="2" fillId="12" borderId="12" xfId="6" applyBorder="1" applyAlignment="1" applyProtection="1">
      <alignment horizontal="left" vertical="top" wrapText="1"/>
      <protection locked="0"/>
    </xf>
    <xf numFmtId="0" fontId="2" fillId="8" borderId="22" xfId="3" applyBorder="1" applyAlignment="1" applyProtection="1">
      <alignment horizontal="left" vertical="top" wrapText="1"/>
      <protection locked="0"/>
    </xf>
    <xf numFmtId="0" fontId="2" fillId="8" borderId="31" xfId="3" applyBorder="1" applyAlignment="1" applyProtection="1">
      <alignment horizontal="left" vertical="top" wrapText="1"/>
      <protection locked="0"/>
    </xf>
    <xf numFmtId="0" fontId="2" fillId="8" borderId="32" xfId="3" applyBorder="1" applyAlignment="1" applyProtection="1">
      <alignment horizontal="left" vertical="top" wrapText="1"/>
      <protection locked="0"/>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168" fontId="2" fillId="46" borderId="51" xfId="7" applyNumberFormat="1" applyFill="1" applyBorder="1" applyAlignment="1" applyProtection="1">
      <alignment horizontal="left" vertical="top" wrapText="1"/>
      <protection locked="0"/>
    </xf>
    <xf numFmtId="168" fontId="2" fillId="8" borderId="51" xfId="7" applyNumberFormat="1" applyFill="1" applyBorder="1" applyAlignment="1" applyProtection="1">
      <alignment horizontal="left" vertical="top" wrapText="1"/>
      <protection locked="0"/>
    </xf>
    <xf numFmtId="0" fontId="2" fillId="0" borderId="0" xfId="6" applyFill="1" applyAlignment="1" applyProtection="1">
      <alignment horizontal="left" vertical="top" wrapText="1"/>
    </xf>
    <xf numFmtId="0" fontId="2" fillId="15" borderId="41" xfId="7" applyFill="1" applyBorder="1" applyAlignment="1" applyProtection="1">
      <alignment horizontal="left" vertical="top" wrapText="1"/>
      <protection locked="0"/>
    </xf>
    <xf numFmtId="0" fontId="2" fillId="15" borderId="29" xfId="7" applyFill="1" applyBorder="1" applyAlignment="1" applyProtection="1">
      <alignment horizontal="left" vertical="top" wrapText="1"/>
      <protection locked="0"/>
    </xf>
    <xf numFmtId="0" fontId="2" fillId="15" borderId="30" xfId="7" applyFill="1" applyBorder="1" applyAlignment="1" applyProtection="1">
      <alignment horizontal="left" vertical="top" wrapText="1"/>
      <protection locked="0"/>
    </xf>
    <xf numFmtId="168" fontId="2" fillId="8" borderId="41" xfId="7" applyNumberFormat="1" applyFill="1" applyBorder="1" applyAlignment="1" applyProtection="1">
      <alignment horizontal="left" vertical="top" wrapText="1"/>
      <protection locked="0"/>
    </xf>
    <xf numFmtId="168" fontId="2" fillId="8" borderId="29" xfId="7" applyNumberFormat="1" applyFill="1" applyBorder="1" applyAlignment="1" applyProtection="1">
      <alignment horizontal="left" vertical="top" wrapText="1"/>
      <protection locked="0"/>
    </xf>
    <xf numFmtId="168" fontId="2" fillId="8" borderId="30" xfId="7" applyNumberFormat="1" applyFill="1" applyBorder="1" applyAlignment="1" applyProtection="1">
      <alignment horizontal="left" vertical="top" wrapText="1"/>
      <protection locked="0"/>
    </xf>
    <xf numFmtId="0" fontId="20" fillId="0" borderId="0" xfId="0" applyFont="1" applyAlignment="1">
      <alignment horizontal="left" vertical="center"/>
    </xf>
    <xf numFmtId="0" fontId="2" fillId="0" borderId="0" xfId="0" applyFont="1"/>
    <xf numFmtId="0" fontId="2" fillId="0" borderId="0" xfId="0" applyFont="1" applyAlignment="1">
      <alignment horizontal="left" vertical="center"/>
    </xf>
    <xf numFmtId="0" fontId="37" fillId="0" borderId="0" xfId="0" applyFont="1" applyAlignment="1">
      <alignment horizontal="right" vertical="top" wrapText="1"/>
    </xf>
    <xf numFmtId="0" fontId="15" fillId="44" borderId="16" xfId="6" applyFont="1" applyFill="1" applyBorder="1" applyAlignment="1">
      <alignment horizontal="left" vertical="top" wrapText="1"/>
    </xf>
    <xf numFmtId="0" fontId="15" fillId="44" borderId="10" xfId="6" applyFont="1" applyFill="1" applyBorder="1" applyAlignment="1">
      <alignment horizontal="left" vertical="top" wrapText="1"/>
    </xf>
    <xf numFmtId="0" fontId="15" fillId="44" borderId="15" xfId="6" applyFont="1" applyFill="1" applyBorder="1" applyAlignment="1">
      <alignment horizontal="left" vertical="top" wrapText="1"/>
    </xf>
    <xf numFmtId="0" fontId="15" fillId="44" borderId="3" xfId="6" applyFont="1" applyFill="1" applyBorder="1" applyAlignment="1">
      <alignment horizontal="left" vertical="top" wrapText="1"/>
    </xf>
    <xf numFmtId="0" fontId="15" fillId="8" borderId="10" xfId="3" applyFont="1" applyBorder="1" applyAlignment="1">
      <alignment horizontal="left" vertical="top" wrapText="1"/>
    </xf>
    <xf numFmtId="0" fontId="15" fillId="8" borderId="11" xfId="3" applyFont="1" applyBorder="1" applyAlignment="1">
      <alignment horizontal="left" vertical="top" wrapText="1"/>
    </xf>
    <xf numFmtId="0" fontId="15" fillId="8" borderId="3" xfId="3" applyFont="1" applyBorder="1" applyAlignment="1">
      <alignment horizontal="left" vertical="top" wrapText="1"/>
    </xf>
    <xf numFmtId="0" fontId="15" fillId="8" borderId="12" xfId="3" applyFont="1" applyBorder="1" applyAlignment="1">
      <alignment horizontal="left" vertical="top" wrapText="1"/>
    </xf>
    <xf numFmtId="0" fontId="4" fillId="0" borderId="10" xfId="6" applyFont="1" applyFill="1" applyBorder="1" applyAlignment="1">
      <alignment horizontal="left" vertical="center"/>
    </xf>
    <xf numFmtId="0" fontId="3" fillId="0" borderId="3" xfId="6" applyFont="1" applyFill="1" applyBorder="1" applyAlignment="1">
      <alignment horizontal="left" vertical="top"/>
    </xf>
    <xf numFmtId="0" fontId="56" fillId="0" borderId="23" xfId="0" applyFont="1" applyBorder="1" applyAlignment="1">
      <alignment horizontal="center" vertical="top" wrapText="1"/>
    </xf>
    <xf numFmtId="0" fontId="56" fillId="0" borderId="0" xfId="0" applyFont="1" applyAlignment="1">
      <alignment horizontal="center" vertical="top" wrapText="1"/>
    </xf>
    <xf numFmtId="0" fontId="56" fillId="0" borderId="19" xfId="0" applyFont="1" applyBorder="1" applyAlignment="1">
      <alignment horizontal="center" vertical="top" wrapText="1"/>
    </xf>
    <xf numFmtId="0" fontId="55" fillId="0" borderId="35" xfId="0" applyFont="1" applyBorder="1" applyAlignment="1">
      <alignment horizontal="center" wrapText="1"/>
    </xf>
    <xf numFmtId="0" fontId="55" fillId="0" borderId="28" xfId="0" applyFont="1" applyBorder="1" applyAlignment="1">
      <alignment horizontal="center" wrapText="1"/>
    </xf>
    <xf numFmtId="0" fontId="55" fillId="0" borderId="21" xfId="0" applyFont="1" applyBorder="1" applyAlignment="1">
      <alignment horizontal="center" wrapText="1"/>
    </xf>
    <xf numFmtId="0" fontId="57" fillId="0" borderId="23" xfId="0" applyFont="1" applyBorder="1" applyAlignment="1">
      <alignment horizontal="center" vertical="center" wrapText="1"/>
    </xf>
    <xf numFmtId="0" fontId="57" fillId="0" borderId="0" xfId="0" applyFont="1" applyAlignment="1">
      <alignment horizontal="center" vertical="center" wrapText="1"/>
    </xf>
    <xf numFmtId="0" fontId="57" fillId="0" borderId="19" xfId="0" applyFont="1" applyBorder="1" applyAlignment="1">
      <alignment horizontal="center" vertical="center" wrapText="1"/>
    </xf>
    <xf numFmtId="0" fontId="9" fillId="0" borderId="96" xfId="0" applyFont="1" applyBorder="1" applyAlignment="1">
      <alignment horizontal="center" vertical="top"/>
    </xf>
    <xf numFmtId="0" fontId="9" fillId="0" borderId="0" xfId="0" applyFont="1" applyAlignment="1">
      <alignment horizontal="center" vertical="top"/>
    </xf>
    <xf numFmtId="0" fontId="9" fillId="0" borderId="94" xfId="0" applyFont="1" applyBorder="1" applyAlignment="1">
      <alignment horizontal="center" vertical="top"/>
    </xf>
    <xf numFmtId="0" fontId="2" fillId="0" borderId="7" xfId="0" applyFont="1" applyBorder="1" applyAlignment="1">
      <alignment horizontal="left" vertical="top" wrapText="1"/>
    </xf>
    <xf numFmtId="0" fontId="2" fillId="0" borderId="37" xfId="0" applyFont="1" applyBorder="1" applyAlignment="1">
      <alignment vertical="top" wrapText="1"/>
    </xf>
    <xf numFmtId="0" fontId="1" fillId="0" borderId="7" xfId="0" quotePrefix="1" applyFont="1" applyBorder="1" applyAlignment="1">
      <alignment horizontal="left" vertical="top" wrapText="1"/>
    </xf>
    <xf numFmtId="0" fontId="1" fillId="0" borderId="13" xfId="0" quotePrefix="1" applyFont="1" applyBorder="1" applyAlignment="1">
      <alignment horizontal="left" vertical="top" wrapText="1"/>
    </xf>
    <xf numFmtId="0" fontId="1" fillId="0" borderId="14" xfId="0" quotePrefix="1" applyFont="1" applyBorder="1" applyAlignment="1">
      <alignment horizontal="left" vertical="top" wrapText="1"/>
    </xf>
    <xf numFmtId="0" fontId="2" fillId="8" borderId="13" xfId="0" applyFont="1" applyFill="1" applyBorder="1" applyAlignment="1" applyProtection="1">
      <alignment horizontal="left" vertical="top"/>
      <protection locked="0"/>
    </xf>
    <xf numFmtId="0" fontId="2" fillId="8" borderId="14" xfId="0" applyFont="1" applyFill="1" applyBorder="1" applyAlignment="1" applyProtection="1">
      <alignment horizontal="left" vertical="top"/>
      <protection locked="0"/>
    </xf>
    <xf numFmtId="49" fontId="2" fillId="8" borderId="49" xfId="7" applyNumberFormat="1" applyFill="1" applyBorder="1" applyAlignment="1" applyProtection="1">
      <alignment horizontal="left" vertical="top"/>
      <protection locked="0"/>
    </xf>
    <xf numFmtId="49" fontId="2" fillId="8" borderId="27" xfId="7" applyNumberFormat="1" applyFill="1" applyBorder="1" applyAlignment="1" applyProtection="1">
      <alignment horizontal="left" vertical="top"/>
      <protection locked="0"/>
    </xf>
    <xf numFmtId="49" fontId="2" fillId="8" borderId="50" xfId="7" applyNumberFormat="1" applyFill="1" applyBorder="1" applyAlignment="1" applyProtection="1">
      <alignment horizontal="left" vertical="top"/>
      <protection locked="0"/>
    </xf>
    <xf numFmtId="49" fontId="2" fillId="8" borderId="41" xfId="7" applyNumberFormat="1" applyFill="1" applyBorder="1" applyAlignment="1" applyProtection="1">
      <alignment horizontal="left" vertical="top"/>
      <protection locked="0"/>
    </xf>
    <xf numFmtId="49" fontId="2" fillId="8" borderId="29" xfId="7" applyNumberFormat="1" applyFill="1" applyBorder="1" applyAlignment="1" applyProtection="1">
      <alignment horizontal="left" vertical="top"/>
      <protection locked="0"/>
    </xf>
    <xf numFmtId="49" fontId="2" fillId="8" borderId="30" xfId="7" applyNumberFormat="1" applyFill="1" applyBorder="1" applyAlignment="1" applyProtection="1">
      <alignment horizontal="left" vertical="top"/>
      <protection locked="0"/>
    </xf>
    <xf numFmtId="49" fontId="2" fillId="8" borderId="22" xfId="7" applyNumberFormat="1" applyFill="1" applyBorder="1" applyAlignment="1" applyProtection="1">
      <alignment horizontal="left" vertical="top" wrapText="1"/>
      <protection locked="0"/>
    </xf>
    <xf numFmtId="49" fontId="2" fillId="8" borderId="31" xfId="7" applyNumberFormat="1" applyFill="1" applyBorder="1" applyAlignment="1" applyProtection="1">
      <alignment horizontal="left" vertical="top" wrapText="1"/>
      <protection locked="0"/>
    </xf>
    <xf numFmtId="49" fontId="2" fillId="8" borderId="32" xfId="7" applyNumberFormat="1" applyFill="1" applyBorder="1" applyAlignment="1" applyProtection="1">
      <alignment horizontal="left" vertical="top" wrapText="1"/>
      <protection locked="0"/>
    </xf>
    <xf numFmtId="0" fontId="2" fillId="0" borderId="31" xfId="7" applyBorder="1" applyAlignment="1">
      <alignment horizontal="left" vertical="top" wrapText="1"/>
    </xf>
    <xf numFmtId="0" fontId="2" fillId="0" borderId="32" xfId="7" applyBorder="1" applyAlignment="1">
      <alignment horizontal="left" vertical="top" wrapText="1"/>
    </xf>
    <xf numFmtId="0" fontId="2" fillId="0" borderId="22" xfId="7" applyBorder="1" applyAlignment="1">
      <alignment horizontal="left" vertical="top"/>
    </xf>
    <xf numFmtId="0" fontId="2" fillId="0" borderId="31" xfId="7" applyBorder="1" applyAlignment="1">
      <alignment horizontal="left" vertical="top"/>
    </xf>
    <xf numFmtId="0" fontId="2" fillId="0" borderId="32" xfId="7" applyBorder="1" applyAlignment="1">
      <alignment horizontal="left" vertical="top"/>
    </xf>
    <xf numFmtId="0" fontId="2" fillId="0" borderId="31" xfId="0" applyFont="1" applyBorder="1" applyAlignment="1">
      <alignment horizontal="left" vertical="center" wrapText="1"/>
    </xf>
    <xf numFmtId="0" fontId="2" fillId="6" borderId="0" xfId="7" applyFill="1" applyBorder="1" applyAlignment="1">
      <alignment horizontal="left" vertical="top" wrapText="1"/>
    </xf>
    <xf numFmtId="0" fontId="2" fillId="0" borderId="35" xfId="0" applyFont="1" applyBorder="1" applyAlignment="1">
      <alignment horizontal="left" wrapText="1"/>
    </xf>
    <xf numFmtId="0" fontId="2" fillId="0" borderId="21"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left" wrapText="1"/>
    </xf>
    <xf numFmtId="0" fontId="2" fillId="0" borderId="0" xfId="0" applyFont="1" applyAlignment="1">
      <alignment horizontal="left" vertical="top" wrapText="1"/>
    </xf>
    <xf numFmtId="167" fontId="2" fillId="0" borderId="0" xfId="7" applyNumberFormat="1" applyBorder="1" applyAlignment="1">
      <alignment horizontal="right" vertical="top"/>
    </xf>
    <xf numFmtId="0" fontId="3" fillId="0" borderId="0" xfId="7" applyFont="1" applyBorder="1" applyAlignment="1">
      <alignment horizontal="left" vertical="top" wrapText="1"/>
    </xf>
    <xf numFmtId="0" fontId="2" fillId="0" borderId="46" xfId="0" applyFont="1" applyBorder="1" applyAlignment="1">
      <alignment vertical="top" wrapText="1"/>
    </xf>
    <xf numFmtId="0" fontId="2" fillId="0" borderId="48" xfId="0" applyFont="1" applyBorder="1" applyAlignment="1">
      <alignment vertical="top" wrapText="1"/>
    </xf>
    <xf numFmtId="167" fontId="2" fillId="9" borderId="46" xfId="7" applyNumberFormat="1" applyFill="1" applyBorder="1" applyAlignment="1">
      <alignment horizontal="right" vertical="center"/>
    </xf>
    <xf numFmtId="167" fontId="2" fillId="9" borderId="48" xfId="7" applyNumberFormat="1" applyFill="1" applyBorder="1" applyAlignment="1">
      <alignment horizontal="right" vertical="center"/>
    </xf>
    <xf numFmtId="0" fontId="0" fillId="0" borderId="50" xfId="0" applyBorder="1" applyAlignment="1">
      <alignment vertical="top" wrapText="1"/>
    </xf>
    <xf numFmtId="0" fontId="2" fillId="0" borderId="41" xfId="7" applyBorder="1" applyAlignment="1">
      <alignment horizontal="left" vertical="top" wrapText="1"/>
    </xf>
    <xf numFmtId="0" fontId="2" fillId="0" borderId="29" xfId="7" applyBorder="1" applyAlignment="1">
      <alignment horizontal="left" vertical="top" wrapText="1"/>
    </xf>
    <xf numFmtId="0" fontId="0" fillId="0" borderId="30" xfId="0" applyBorder="1" applyAlignment="1">
      <alignment vertical="top" wrapText="1"/>
    </xf>
    <xf numFmtId="0" fontId="2" fillId="6" borderId="0" xfId="0" applyFont="1" applyFill="1" applyAlignment="1">
      <alignment horizontal="left" vertical="top" wrapText="1"/>
    </xf>
    <xf numFmtId="0" fontId="0" fillId="0" borderId="42" xfId="0" applyBorder="1" applyAlignment="1">
      <alignment vertical="top"/>
    </xf>
    <xf numFmtId="0" fontId="2" fillId="7" borderId="7" xfId="0" applyFont="1"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7" xfId="0" applyFill="1" applyBorder="1" applyAlignment="1" applyProtection="1">
      <alignment horizontal="left" vertical="top" wrapText="1"/>
      <protection locked="0"/>
    </xf>
    <xf numFmtId="0" fontId="2" fillId="0" borderId="21" xfId="0" applyFont="1" applyBorder="1" applyAlignment="1">
      <alignment horizontal="right" wrapText="1"/>
    </xf>
    <xf numFmtId="0" fontId="0" fillId="0" borderId="26" xfId="0" applyBorder="1" applyAlignment="1">
      <alignment horizontal="right" wrapText="1"/>
    </xf>
    <xf numFmtId="0" fontId="24" fillId="9" borderId="53" xfId="9" applyFont="1" applyFill="1" applyBorder="1" applyAlignment="1">
      <alignment horizontal="right" vertical="center"/>
    </xf>
    <xf numFmtId="0" fontId="24" fillId="9" borderId="54" xfId="9" applyFont="1" applyFill="1" applyBorder="1" applyAlignment="1">
      <alignment horizontal="right" vertical="center"/>
    </xf>
    <xf numFmtId="0" fontId="1" fillId="0" borderId="7"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36" fillId="0" borderId="0" xfId="0" applyFont="1" applyAlignment="1">
      <alignment vertical="top"/>
    </xf>
    <xf numFmtId="0" fontId="15" fillId="7" borderId="38" xfId="7" applyFont="1" applyFill="1" applyBorder="1" applyAlignment="1" applyProtection="1">
      <alignment horizontal="left" vertical="top" wrapText="1"/>
      <protection locked="0"/>
    </xf>
    <xf numFmtId="0" fontId="0" fillId="7" borderId="39" xfId="0" applyFill="1" applyBorder="1" applyAlignment="1" applyProtection="1">
      <alignment vertical="top" wrapText="1"/>
      <protection locked="0"/>
    </xf>
    <xf numFmtId="0" fontId="3" fillId="0" borderId="35" xfId="7" applyFont="1" applyBorder="1" applyAlignment="1">
      <alignment horizontal="left" vertical="top" wrapText="1"/>
    </xf>
    <xf numFmtId="0" fontId="0" fillId="0" borderId="21"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8" fillId="0" borderId="45" xfId="0" applyFont="1" applyBorder="1" applyAlignment="1">
      <alignment horizontal="center" vertical="top" wrapText="1"/>
    </xf>
    <xf numFmtId="0" fontId="2" fillId="0" borderId="72" xfId="0" applyFont="1" applyBorder="1" applyAlignment="1">
      <alignment horizontal="left" vertical="center" wrapText="1"/>
    </xf>
    <xf numFmtId="0" fontId="0" fillId="0" borderId="72" xfId="0" applyBorder="1" applyAlignment="1">
      <alignment horizontal="left" vertical="center" wrapText="1"/>
    </xf>
    <xf numFmtId="0" fontId="2" fillId="0" borderId="38" xfId="0" applyFont="1" applyBorder="1" applyAlignment="1">
      <alignment horizontal="left" wrapText="1"/>
    </xf>
    <xf numFmtId="0" fontId="2" fillId="0" borderId="40" xfId="0" applyFont="1" applyBorder="1" applyAlignment="1">
      <alignment horizontal="left" wrapText="1"/>
    </xf>
    <xf numFmtId="0" fontId="2" fillId="0" borderId="35" xfId="0" applyFont="1" applyBorder="1" applyAlignment="1">
      <alignment horizontal="left" vertical="top" wrapText="1"/>
    </xf>
    <xf numFmtId="0" fontId="0" fillId="0" borderId="28" xfId="0" applyBorder="1" applyAlignment="1">
      <alignment vertical="top" wrapText="1"/>
    </xf>
    <xf numFmtId="0" fontId="0" fillId="0" borderId="0" xfId="0" applyAlignment="1">
      <alignment vertical="top" wrapText="1"/>
    </xf>
    <xf numFmtId="0" fontId="2" fillId="8" borderId="7" xfId="0" applyFont="1" applyFill="1" applyBorder="1" applyAlignment="1" applyProtection="1">
      <alignment vertical="top" wrapText="1"/>
      <protection locked="0"/>
    </xf>
    <xf numFmtId="0" fontId="2" fillId="8" borderId="13" xfId="0" applyFont="1" applyFill="1" applyBorder="1" applyAlignment="1" applyProtection="1">
      <alignment wrapText="1"/>
      <protection locked="0"/>
    </xf>
    <xf numFmtId="0" fontId="2" fillId="8" borderId="14" xfId="0" applyFont="1" applyFill="1" applyBorder="1" applyAlignment="1" applyProtection="1">
      <alignment wrapText="1"/>
      <protection locked="0"/>
    </xf>
    <xf numFmtId="0" fontId="15" fillId="15" borderId="7" xfId="0" applyFont="1" applyFill="1" applyBorder="1" applyAlignment="1">
      <alignment vertical="top" wrapText="1"/>
    </xf>
    <xf numFmtId="0" fontId="2" fillId="15" borderId="37" xfId="0" applyFont="1" applyFill="1" applyBorder="1" applyAlignment="1">
      <alignment vertical="top" wrapText="1"/>
    </xf>
    <xf numFmtId="0" fontId="7" fillId="0" borderId="0" xfId="0" applyFont="1" applyAlignment="1">
      <alignment horizontal="left" vertical="top" wrapText="1"/>
    </xf>
    <xf numFmtId="0" fontId="2" fillId="7" borderId="1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15" fillId="15" borderId="7" xfId="0" applyFont="1" applyFill="1" applyBorder="1" applyAlignment="1">
      <alignment horizontal="left" vertical="top" wrapText="1"/>
    </xf>
    <xf numFmtId="0" fontId="15" fillId="15" borderId="13" xfId="0" applyFont="1" applyFill="1" applyBorder="1" applyAlignment="1">
      <alignment horizontal="left" vertical="top" wrapText="1"/>
    </xf>
    <xf numFmtId="0" fontId="15" fillId="15" borderId="14" xfId="0" applyFont="1" applyFill="1" applyBorder="1" applyAlignment="1">
      <alignment horizontal="left" vertical="top" wrapText="1"/>
    </xf>
    <xf numFmtId="0" fontId="25" fillId="0" borderId="7" xfId="9" applyFont="1" applyBorder="1" applyAlignment="1">
      <alignment vertical="top" wrapText="1"/>
    </xf>
    <xf numFmtId="0" fontId="2" fillId="0" borderId="13" xfId="0" applyFont="1" applyBorder="1" applyAlignment="1">
      <alignment vertical="top" wrapText="1"/>
    </xf>
    <xf numFmtId="0" fontId="2" fillId="0" borderId="44" xfId="0" applyFont="1" applyBorder="1" applyAlignment="1">
      <alignment vertical="top" wrapText="1"/>
    </xf>
    <xf numFmtId="167" fontId="6" fillId="9" borderId="35" xfId="7" applyNumberFormat="1" applyFont="1" applyFill="1" applyBorder="1" applyAlignment="1">
      <alignment horizontal="center" vertical="center"/>
    </xf>
    <xf numFmtId="167" fontId="6" fillId="9" borderId="21" xfId="7" applyNumberFormat="1" applyFont="1" applyFill="1" applyBorder="1" applyAlignment="1">
      <alignment horizontal="center" vertical="center"/>
    </xf>
    <xf numFmtId="167" fontId="6" fillId="9" borderId="23" xfId="7" applyNumberFormat="1" applyFont="1" applyFill="1" applyBorder="1" applyAlignment="1">
      <alignment horizontal="center" vertical="center"/>
    </xf>
    <xf numFmtId="167" fontId="6" fillId="9" borderId="19" xfId="7" applyNumberFormat="1" applyFont="1" applyFill="1" applyBorder="1" applyAlignment="1">
      <alignment horizontal="center" vertical="center"/>
    </xf>
    <xf numFmtId="167" fontId="6" fillId="9" borderId="25" xfId="7" applyNumberFormat="1" applyFont="1" applyFill="1" applyBorder="1" applyAlignment="1">
      <alignment horizontal="center" vertical="center"/>
    </xf>
    <xf numFmtId="167" fontId="6" fillId="9" borderId="26" xfId="7" applyNumberFormat="1" applyFont="1" applyFill="1" applyBorder="1" applyAlignment="1">
      <alignment horizontal="center" vertical="center"/>
    </xf>
    <xf numFmtId="172" fontId="2" fillId="9" borderId="46" xfId="7" applyNumberFormat="1" applyFill="1" applyBorder="1" applyAlignment="1">
      <alignment horizontal="right" vertical="center"/>
    </xf>
    <xf numFmtId="172" fontId="2" fillId="9" borderId="48" xfId="7" applyNumberFormat="1" applyFill="1" applyBorder="1" applyAlignment="1">
      <alignment horizontal="right" vertical="center"/>
    </xf>
    <xf numFmtId="0" fontId="2" fillId="0" borderId="35" xfId="0" applyFont="1" applyBorder="1" applyAlignment="1">
      <alignment wrapText="1"/>
    </xf>
    <xf numFmtId="0" fontId="0" fillId="0" borderId="21"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7" borderId="107" xfId="0" applyFill="1" applyBorder="1" applyAlignment="1" applyProtection="1">
      <alignment horizontal="left" vertical="top" wrapText="1"/>
      <protection locked="0"/>
    </xf>
    <xf numFmtId="0" fontId="0" fillId="7" borderId="108" xfId="0" applyFill="1" applyBorder="1" applyAlignment="1" applyProtection="1">
      <alignment horizontal="left" vertical="top" wrapText="1"/>
      <protection locked="0"/>
    </xf>
    <xf numFmtId="0" fontId="25" fillId="0" borderId="7" xfId="9" applyFont="1" applyBorder="1" applyAlignment="1">
      <alignment horizontal="left" vertical="top" wrapText="1"/>
    </xf>
    <xf numFmtId="0" fontId="25" fillId="0" borderId="13" xfId="9" applyFont="1" applyBorder="1" applyAlignment="1">
      <alignment horizontal="left" vertical="top" wrapText="1"/>
    </xf>
    <xf numFmtId="0" fontId="25" fillId="0" borderId="44" xfId="9" applyFont="1" applyBorder="1" applyAlignment="1">
      <alignment horizontal="left" vertical="top" wrapText="1"/>
    </xf>
    <xf numFmtId="0" fontId="30" fillId="0" borderId="0" xfId="0" applyFont="1" applyAlignment="1">
      <alignment horizontal="left" vertical="top"/>
    </xf>
    <xf numFmtId="0" fontId="6" fillId="7" borderId="45" xfId="0" applyFont="1" applyFill="1" applyBorder="1" applyAlignment="1" applyProtection="1">
      <alignment vertical="top" wrapText="1"/>
      <protection locked="0"/>
    </xf>
    <xf numFmtId="0" fontId="0" fillId="7" borderId="0" xfId="0" applyFill="1" applyAlignment="1" applyProtection="1">
      <alignment wrapText="1"/>
      <protection locked="0"/>
    </xf>
    <xf numFmtId="0" fontId="0" fillId="7" borderId="68" xfId="0" applyFill="1" applyBorder="1" applyAlignment="1" applyProtection="1">
      <alignment wrapText="1"/>
      <protection locked="0"/>
    </xf>
    <xf numFmtId="0" fontId="0" fillId="7" borderId="45" xfId="0" applyFill="1" applyBorder="1" applyAlignment="1" applyProtection="1">
      <alignment wrapText="1"/>
      <protection locked="0"/>
    </xf>
    <xf numFmtId="0" fontId="0" fillId="7" borderId="71" xfId="0" applyFill="1" applyBorder="1" applyAlignment="1" applyProtection="1">
      <alignment wrapText="1"/>
      <protection locked="0"/>
    </xf>
    <xf numFmtId="0" fontId="0" fillId="7" borderId="72" xfId="0" applyFill="1" applyBorder="1" applyAlignment="1" applyProtection="1">
      <alignment wrapText="1"/>
      <protection locked="0"/>
    </xf>
    <xf numFmtId="0" fontId="0" fillId="7" borderId="73" xfId="0" applyFill="1" applyBorder="1" applyAlignment="1" applyProtection="1">
      <alignment wrapText="1"/>
      <protection locked="0"/>
    </xf>
    <xf numFmtId="0" fontId="50" fillId="0" borderId="23"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170" fontId="3" fillId="0" borderId="53" xfId="0" applyNumberFormat="1" applyFont="1" applyBorder="1" applyAlignment="1">
      <alignment vertical="center"/>
    </xf>
    <xf numFmtId="0" fontId="3" fillId="0" borderId="54" xfId="0" applyFont="1" applyBorder="1" applyAlignment="1">
      <alignment vertical="center"/>
    </xf>
    <xf numFmtId="0" fontId="31" fillId="0" borderId="0" xfId="0" applyFont="1" applyAlignment="1">
      <alignment horizontal="right" vertical="top"/>
    </xf>
    <xf numFmtId="0" fontId="3" fillId="0" borderId="68" xfId="0" applyFont="1" applyBorder="1" applyAlignment="1">
      <alignment horizontal="left" vertical="top" wrapText="1"/>
    </xf>
    <xf numFmtId="0" fontId="2" fillId="0" borderId="28" xfId="0" applyFont="1" applyBorder="1" applyAlignment="1">
      <alignment horizontal="left" vertical="top"/>
    </xf>
    <xf numFmtId="0" fontId="2" fillId="0" borderId="21" xfId="0" applyFont="1" applyBorder="1" applyAlignment="1">
      <alignment horizontal="left" vertical="top"/>
    </xf>
    <xf numFmtId="166" fontId="30" fillId="0" borderId="0" xfId="5" applyFont="1" applyFill="1" applyAlignment="1">
      <alignment horizontal="right" vertical="top" wrapText="1"/>
    </xf>
    <xf numFmtId="167" fontId="2" fillId="0" borderId="43" xfId="7" applyNumberFormat="1" applyBorder="1" applyAlignment="1">
      <alignment horizontal="right" vertical="center"/>
    </xf>
    <xf numFmtId="167" fontId="2" fillId="0" borderId="26" xfId="7" applyNumberFormat="1" applyBorder="1" applyAlignment="1">
      <alignment horizontal="right" vertical="center"/>
    </xf>
    <xf numFmtId="0" fontId="2" fillId="12" borderId="49" xfId="6" applyBorder="1" applyAlignment="1" applyProtection="1">
      <alignment horizontal="left" vertical="top" wrapText="1"/>
      <protection locked="0"/>
    </xf>
    <xf numFmtId="0" fontId="2" fillId="12" borderId="27" xfId="6" applyBorder="1" applyAlignment="1" applyProtection="1">
      <alignment horizontal="left" vertical="top" wrapText="1"/>
      <protection locked="0"/>
    </xf>
    <xf numFmtId="0" fontId="0" fillId="0" borderId="27" xfId="0" applyBorder="1" applyAlignment="1" applyProtection="1">
      <alignment wrapText="1"/>
      <protection locked="0"/>
    </xf>
    <xf numFmtId="0" fontId="0" fillId="0" borderId="50" xfId="0" applyBorder="1" applyAlignment="1" applyProtection="1">
      <alignment wrapText="1"/>
      <protection locked="0"/>
    </xf>
    <xf numFmtId="0" fontId="2" fillId="12" borderId="33" xfId="6" applyBorder="1" applyAlignment="1" applyProtection="1">
      <alignment horizontal="left" vertical="top" wrapText="1"/>
      <protection locked="0"/>
    </xf>
    <xf numFmtId="0" fontId="2" fillId="12" borderId="0" xfId="6" applyAlignment="1" applyProtection="1">
      <alignment horizontal="left" vertical="top" wrapText="1"/>
      <protection locked="0"/>
    </xf>
    <xf numFmtId="0" fontId="0" fillId="0" borderId="0" xfId="0" applyAlignment="1" applyProtection="1">
      <alignment wrapText="1"/>
      <protection locked="0"/>
    </xf>
    <xf numFmtId="0" fontId="0" fillId="0" borderId="94" xfId="0" applyBorder="1" applyAlignment="1" applyProtection="1">
      <alignment wrapText="1"/>
      <protection locked="0"/>
    </xf>
    <xf numFmtId="0" fontId="0" fillId="0" borderId="41" xfId="0" applyBorder="1" applyAlignment="1" applyProtection="1">
      <alignment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2" fillId="0" borderId="71" xfId="0" applyFont="1" applyBorder="1" applyAlignment="1">
      <alignment vertical="top" wrapText="1"/>
    </xf>
    <xf numFmtId="0" fontId="2" fillId="0" borderId="72" xfId="0" applyFont="1" applyBorder="1" applyAlignment="1">
      <alignment vertical="top" wrapText="1"/>
    </xf>
    <xf numFmtId="0" fontId="2" fillId="0" borderId="73" xfId="0" applyFont="1" applyBorder="1" applyAlignment="1">
      <alignment vertical="top" wrapText="1"/>
    </xf>
    <xf numFmtId="0" fontId="7" fillId="0" borderId="45" xfId="0" applyFont="1" applyBorder="1" applyAlignment="1">
      <alignment vertical="top" wrapText="1"/>
    </xf>
    <xf numFmtId="0" fontId="2" fillId="0" borderId="68" xfId="0" applyFont="1" applyBorder="1" applyAlignment="1">
      <alignment vertical="top" wrapText="1"/>
    </xf>
    <xf numFmtId="0" fontId="2" fillId="0" borderId="45" xfId="0" applyFont="1" applyBorder="1" applyAlignment="1">
      <alignment vertical="top" wrapText="1"/>
    </xf>
    <xf numFmtId="171" fontId="2" fillId="7" borderId="7" xfId="48" applyNumberFormat="1" applyFont="1" applyFill="1" applyBorder="1" applyAlignment="1" applyProtection="1">
      <alignment horizontal="left" vertical="top" wrapText="1"/>
      <protection locked="0"/>
    </xf>
    <xf numFmtId="171" fontId="2" fillId="7" borderId="13" xfId="48" applyNumberFormat="1" applyFont="1" applyFill="1" applyBorder="1" applyAlignment="1" applyProtection="1">
      <alignment horizontal="left" vertical="top" wrapText="1"/>
      <protection locked="0"/>
    </xf>
    <xf numFmtId="171" fontId="2" fillId="7" borderId="14" xfId="48" applyNumberFormat="1" applyFont="1" applyFill="1" applyBorder="1" applyAlignment="1" applyProtection="1">
      <alignment horizontal="left" vertical="top" wrapText="1"/>
      <protection locked="0"/>
    </xf>
    <xf numFmtId="171" fontId="2" fillId="7" borderId="107" xfId="48" applyNumberFormat="1" applyFont="1" applyFill="1" applyBorder="1" applyAlignment="1" applyProtection="1">
      <alignment horizontal="left" vertical="center"/>
      <protection locked="0"/>
    </xf>
    <xf numFmtId="171" fontId="2" fillId="7" borderId="110" xfId="48" applyNumberFormat="1" applyFont="1" applyFill="1" applyBorder="1" applyAlignment="1" applyProtection="1">
      <alignment horizontal="left" vertical="center"/>
      <protection locked="0"/>
    </xf>
    <xf numFmtId="0" fontId="2" fillId="8" borderId="22" xfId="7" applyFont="1" applyFill="1" applyBorder="1" applyAlignment="1" applyProtection="1">
      <alignment horizontal="left" vertical="top" wrapText="1"/>
      <protection locked="0"/>
    </xf>
    <xf numFmtId="0" fontId="2" fillId="8" borderId="31" xfId="7" applyFont="1" applyFill="1" applyBorder="1" applyAlignment="1" applyProtection="1">
      <alignment horizontal="left" vertical="top" wrapText="1"/>
      <protection locked="0"/>
    </xf>
    <xf numFmtId="0" fontId="2" fillId="8" borderId="32" xfId="7" applyFont="1" applyFill="1" applyBorder="1" applyAlignment="1" applyProtection="1">
      <alignment horizontal="left" vertical="top" wrapText="1"/>
      <protection locked="0"/>
    </xf>
    <xf numFmtId="0" fontId="2" fillId="6" borderId="3" xfId="46" applyFill="1" applyBorder="1" applyAlignment="1">
      <alignment horizontal="left" vertical="top" wrapText="1"/>
    </xf>
    <xf numFmtId="0" fontId="1" fillId="6" borderId="7" xfId="46" applyFont="1" applyFill="1" applyBorder="1" applyAlignment="1">
      <alignment horizontal="left" wrapText="1"/>
    </xf>
    <xf numFmtId="0" fontId="1" fillId="6" borderId="13" xfId="46" applyFont="1" applyFill="1" applyBorder="1" applyAlignment="1">
      <alignment horizontal="left" wrapText="1"/>
    </xf>
    <xf numFmtId="0" fontId="1" fillId="6" borderId="14" xfId="46" applyFont="1" applyFill="1" applyBorder="1" applyAlignment="1">
      <alignment horizontal="left" wrapText="1"/>
    </xf>
    <xf numFmtId="171" fontId="2" fillId="0" borderId="7" xfId="48" applyNumberFormat="1" applyFont="1" applyFill="1" applyBorder="1" applyAlignment="1" applyProtection="1">
      <alignment horizontal="left" vertical="top" wrapText="1"/>
    </xf>
    <xf numFmtId="171" fontId="2" fillId="0" borderId="13" xfId="48" applyNumberFormat="1" applyFont="1" applyFill="1" applyBorder="1" applyAlignment="1" applyProtection="1">
      <alignment horizontal="left" vertical="top" wrapText="1"/>
    </xf>
    <xf numFmtId="171" fontId="2" fillId="0" borderId="14" xfId="48" applyNumberFormat="1" applyFont="1" applyFill="1" applyBorder="1" applyAlignment="1" applyProtection="1">
      <alignment horizontal="left" vertical="top" wrapText="1"/>
    </xf>
    <xf numFmtId="171" fontId="2" fillId="0" borderId="107" xfId="48" applyNumberFormat="1" applyFont="1" applyFill="1" applyBorder="1" applyAlignment="1" applyProtection="1">
      <alignment horizontal="left" vertical="center"/>
    </xf>
    <xf numFmtId="171" fontId="2" fillId="0" borderId="108" xfId="48" applyNumberFormat="1" applyFont="1" applyFill="1" applyBorder="1" applyAlignment="1" applyProtection="1">
      <alignment horizontal="left" vertical="center"/>
    </xf>
    <xf numFmtId="171" fontId="2" fillId="0" borderId="110" xfId="48" applyNumberFormat="1" applyFont="1" applyFill="1" applyBorder="1" applyAlignment="1" applyProtection="1">
      <alignment horizontal="left" vertical="center"/>
    </xf>
    <xf numFmtId="0" fontId="1" fillId="6" borderId="107" xfId="46" applyFont="1" applyFill="1" applyBorder="1" applyAlignment="1">
      <alignment horizontal="left" vertical="top" wrapText="1"/>
    </xf>
    <xf numFmtId="0" fontId="1" fillId="6" borderId="110" xfId="46" applyFont="1" applyFill="1" applyBorder="1" applyAlignment="1">
      <alignment horizontal="left" vertical="top" wrapText="1"/>
    </xf>
    <xf numFmtId="0" fontId="2" fillId="6" borderId="0" xfId="46" applyFill="1" applyAlignment="1">
      <alignment horizontal="left" vertical="top" wrapText="1"/>
    </xf>
    <xf numFmtId="0" fontId="1" fillId="6" borderId="7" xfId="46" applyFont="1" applyFill="1" applyBorder="1" applyAlignment="1">
      <alignment horizontal="left" vertical="top" wrapText="1"/>
    </xf>
    <xf numFmtId="0" fontId="1" fillId="6" borderId="13" xfId="46" applyFont="1" applyFill="1" applyBorder="1" applyAlignment="1">
      <alignment horizontal="left" vertical="top" wrapText="1"/>
    </xf>
    <xf numFmtId="0" fontId="1" fillId="6" borderId="14" xfId="46" applyFont="1" applyFill="1" applyBorder="1" applyAlignment="1">
      <alignment horizontal="left" vertical="top" wrapText="1"/>
    </xf>
    <xf numFmtId="0" fontId="2" fillId="2" borderId="16" xfId="46" applyFill="1" applyBorder="1" applyAlignment="1" applyProtection="1">
      <alignment horizontal="left" vertical="top" wrapText="1"/>
      <protection locked="0"/>
    </xf>
    <xf numFmtId="0" fontId="2" fillId="2" borderId="10" xfId="46" applyFill="1" applyBorder="1" applyAlignment="1" applyProtection="1">
      <alignment horizontal="left" vertical="top" wrapText="1"/>
      <protection locked="0"/>
    </xf>
    <xf numFmtId="0" fontId="2" fillId="2" borderId="11" xfId="46" applyFill="1" applyBorder="1" applyAlignment="1" applyProtection="1">
      <alignment horizontal="left" vertical="top" wrapText="1"/>
      <protection locked="0"/>
    </xf>
    <xf numFmtId="0" fontId="2" fillId="2" borderId="96" xfId="46" applyFill="1" applyBorder="1" applyAlignment="1" applyProtection="1">
      <alignment horizontal="left" vertical="top" wrapText="1"/>
      <protection locked="0"/>
    </xf>
    <xf numFmtId="0" fontId="2" fillId="2" borderId="0" xfId="46" applyFill="1" applyAlignment="1" applyProtection="1">
      <alignment horizontal="left" vertical="top" wrapText="1"/>
      <protection locked="0"/>
    </xf>
    <xf numFmtId="0" fontId="2" fillId="2" borderId="98" xfId="46" applyFill="1" applyBorder="1" applyAlignment="1" applyProtection="1">
      <alignment horizontal="left" vertical="top" wrapText="1"/>
      <protection locked="0"/>
    </xf>
    <xf numFmtId="0" fontId="2" fillId="2" borderId="15" xfId="46" applyFill="1" applyBorder="1" applyAlignment="1" applyProtection="1">
      <alignment horizontal="left" vertical="top" wrapText="1"/>
      <protection locked="0"/>
    </xf>
    <xf numFmtId="0" fontId="2" fillId="2" borderId="3" xfId="46" applyFill="1" applyBorder="1" applyAlignment="1" applyProtection="1">
      <alignment horizontal="left" vertical="top" wrapText="1"/>
      <protection locked="0"/>
    </xf>
    <xf numFmtId="0" fontId="2" fillId="2" borderId="12" xfId="46" applyFill="1" applyBorder="1" applyAlignment="1" applyProtection="1">
      <alignment horizontal="left" vertical="top" wrapText="1"/>
      <protection locked="0"/>
    </xf>
    <xf numFmtId="171" fontId="58" fillId="0" borderId="7" xfId="48" applyNumberFormat="1" applyFont="1" applyFill="1" applyBorder="1" applyAlignment="1" applyProtection="1">
      <alignment horizontal="left" vertical="top" wrapText="1"/>
    </xf>
    <xf numFmtId="171" fontId="58" fillId="0" borderId="13" xfId="48" applyNumberFormat="1" applyFont="1" applyFill="1" applyBorder="1" applyAlignment="1" applyProtection="1">
      <alignment horizontal="left" vertical="top" wrapText="1"/>
    </xf>
    <xf numFmtId="171" fontId="58" fillId="0" borderId="14" xfId="48" applyNumberFormat="1" applyFont="1" applyFill="1" applyBorder="1" applyAlignment="1" applyProtection="1">
      <alignment horizontal="left" vertical="top" wrapText="1"/>
    </xf>
    <xf numFmtId="0" fontId="2" fillId="0" borderId="22" xfId="7" applyFont="1" applyFill="1" applyBorder="1" applyAlignment="1">
      <alignment horizontal="left" vertical="top" wrapText="1"/>
    </xf>
    <xf numFmtId="0" fontId="2" fillId="0" borderId="31" xfId="7" applyFont="1" applyFill="1" applyBorder="1" applyAlignment="1">
      <alignment horizontal="left" vertical="top" wrapText="1"/>
    </xf>
    <xf numFmtId="0" fontId="2" fillId="0" borderId="32" xfId="7" applyFont="1" applyFill="1" applyBorder="1" applyAlignment="1">
      <alignment horizontal="left" vertical="top" wrapText="1"/>
    </xf>
    <xf numFmtId="0" fontId="2" fillId="0" borderId="22" xfId="7" applyFont="1" applyFill="1" applyBorder="1" applyAlignment="1" applyProtection="1">
      <alignment horizontal="left" vertical="top" wrapText="1"/>
    </xf>
    <xf numFmtId="0" fontId="2" fillId="0" borderId="31" xfId="7" applyFont="1" applyFill="1" applyBorder="1" applyAlignment="1" applyProtection="1">
      <alignment horizontal="left" vertical="top" wrapText="1"/>
    </xf>
    <xf numFmtId="0" fontId="2" fillId="0" borderId="32" xfId="7" applyFont="1" applyFill="1" applyBorder="1" applyAlignment="1" applyProtection="1">
      <alignment horizontal="left" vertical="top" wrapText="1"/>
    </xf>
    <xf numFmtId="0" fontId="2" fillId="6" borderId="13" xfId="46" applyFill="1" applyBorder="1" applyAlignment="1">
      <alignment horizontal="left" vertical="top" wrapText="1"/>
    </xf>
    <xf numFmtId="171" fontId="2" fillId="0" borderId="107" xfId="48" applyNumberFormat="1" applyFont="1" applyFill="1" applyBorder="1" applyAlignment="1" applyProtection="1">
      <alignment horizontal="left" vertical="center"/>
      <protection locked="0"/>
    </xf>
    <xf numFmtId="171" fontId="2" fillId="0" borderId="110" xfId="48" applyNumberFormat="1" applyFont="1" applyFill="1" applyBorder="1" applyAlignment="1" applyProtection="1">
      <alignment horizontal="left" vertical="center"/>
      <protection locked="0"/>
    </xf>
    <xf numFmtId="0" fontId="2" fillId="6" borderId="100" xfId="46" applyFill="1" applyBorder="1" applyAlignment="1">
      <alignment horizontal="left" vertical="center" wrapText="1"/>
    </xf>
    <xf numFmtId="0" fontId="2" fillId="6" borderId="101" xfId="46" applyFill="1" applyBorder="1" applyAlignment="1">
      <alignment horizontal="left" vertical="center" wrapText="1"/>
    </xf>
    <xf numFmtId="0" fontId="2" fillId="6" borderId="102" xfId="46" applyFill="1" applyBorder="1" applyAlignment="1">
      <alignment horizontal="left" vertical="center" wrapText="1"/>
    </xf>
    <xf numFmtId="171" fontId="2" fillId="0" borderId="107" xfId="48" applyNumberFormat="1" applyFont="1" applyFill="1" applyBorder="1" applyAlignment="1" applyProtection="1">
      <alignment horizontal="left" vertical="top" wrapText="1"/>
    </xf>
    <xf numFmtId="171" fontId="2" fillId="0" borderId="108" xfId="48" applyNumberFormat="1" applyFont="1" applyFill="1" applyBorder="1" applyAlignment="1" applyProtection="1">
      <alignment horizontal="left" vertical="top" wrapText="1"/>
    </xf>
    <xf numFmtId="171" fontId="2" fillId="0" borderId="110" xfId="48" applyNumberFormat="1" applyFont="1" applyFill="1" applyBorder="1" applyAlignment="1" applyProtection="1">
      <alignment horizontal="left" vertical="top" wrapText="1"/>
    </xf>
    <xf numFmtId="0" fontId="1" fillId="0" borderId="22" xfId="0" applyFont="1" applyBorder="1" applyAlignment="1">
      <alignment horizontal="left" vertical="top" wrapText="1"/>
    </xf>
    <xf numFmtId="0" fontId="1" fillId="0" borderId="32" xfId="0" applyFont="1" applyBorder="1" applyAlignment="1">
      <alignment horizontal="left" vertical="top" wrapText="1"/>
    </xf>
    <xf numFmtId="0" fontId="1" fillId="0" borderId="22" xfId="0" applyFont="1" applyBorder="1" applyAlignment="1">
      <alignment horizontal="left" vertical="center"/>
    </xf>
    <xf numFmtId="0" fontId="1" fillId="0" borderId="32" xfId="0" applyFont="1" applyBorder="1" applyAlignment="1">
      <alignment horizontal="left" vertical="center"/>
    </xf>
    <xf numFmtId="0" fontId="53" fillId="6" borderId="103" xfId="46" applyFont="1" applyFill="1" applyBorder="1" applyAlignment="1">
      <alignment horizontal="left" vertical="top" wrapText="1"/>
    </xf>
    <xf numFmtId="0" fontId="53" fillId="6" borderId="104" xfId="46" applyFont="1" applyFill="1" applyBorder="1" applyAlignment="1">
      <alignment horizontal="left" vertical="top" wrapText="1"/>
    </xf>
    <xf numFmtId="0" fontId="53" fillId="6" borderId="105" xfId="46" applyFont="1" applyFill="1" applyBorder="1" applyAlignment="1">
      <alignment horizontal="left" vertical="top" wrapText="1"/>
    </xf>
    <xf numFmtId="0" fontId="53" fillId="6" borderId="96" xfId="46" applyFont="1" applyFill="1" applyBorder="1" applyAlignment="1">
      <alignment horizontal="left" vertical="top" wrapText="1"/>
    </xf>
    <xf numFmtId="0" fontId="53" fillId="6" borderId="0" xfId="46" applyFont="1" applyFill="1" applyAlignment="1">
      <alignment horizontal="left" vertical="top" wrapText="1"/>
    </xf>
    <xf numFmtId="0" fontId="53" fillId="6" borderId="98" xfId="46" applyFont="1" applyFill="1" applyBorder="1" applyAlignment="1">
      <alignment horizontal="left" vertical="top" wrapText="1"/>
    </xf>
    <xf numFmtId="0" fontId="1" fillId="6" borderId="108" xfId="46" applyFont="1" applyFill="1" applyBorder="1" applyAlignment="1">
      <alignment horizontal="left" vertical="top" wrapText="1"/>
    </xf>
    <xf numFmtId="0" fontId="2" fillId="6" borderId="0" xfId="46" applyFill="1" applyAlignment="1">
      <alignment horizontal="left" vertical="center" wrapText="1"/>
    </xf>
    <xf numFmtId="0" fontId="1" fillId="0" borderId="29" xfId="0" applyFont="1" applyBorder="1" applyAlignment="1">
      <alignment horizontal="left" vertical="top" wrapText="1"/>
    </xf>
    <xf numFmtId="173" fontId="60" fillId="7" borderId="22" xfId="0" applyNumberFormat="1" applyFont="1" applyFill="1" applyBorder="1" applyAlignment="1" applyProtection="1">
      <alignment horizontal="left" vertical="top"/>
      <protection locked="0"/>
    </xf>
    <xf numFmtId="173" fontId="60" fillId="7" borderId="31" xfId="0" applyNumberFormat="1" applyFont="1" applyFill="1" applyBorder="1" applyAlignment="1" applyProtection="1">
      <alignment horizontal="left" vertical="top"/>
      <protection locked="0"/>
    </xf>
    <xf numFmtId="173" fontId="60" fillId="7" borderId="32" xfId="0" applyNumberFormat="1" applyFont="1" applyFill="1" applyBorder="1" applyAlignment="1" applyProtection="1">
      <alignment horizontal="left" vertical="top"/>
      <protection locked="0"/>
    </xf>
    <xf numFmtId="0" fontId="1" fillId="0" borderId="31" xfId="0" applyFont="1" applyBorder="1" applyAlignment="1">
      <alignment horizontal="left" vertical="top" wrapText="1"/>
    </xf>
    <xf numFmtId="0" fontId="53" fillId="7" borderId="18" xfId="0" applyFont="1" applyFill="1" applyBorder="1" applyAlignment="1" applyProtection="1">
      <alignment horizontal="left" vertical="top"/>
      <protection locked="0"/>
    </xf>
    <xf numFmtId="0" fontId="1" fillId="0" borderId="0" xfId="0" applyFont="1" applyAlignment="1">
      <alignment horizontal="left" vertical="center" wrapText="1"/>
    </xf>
    <xf numFmtId="0" fontId="6" fillId="0" borderId="0" xfId="0" applyFont="1" applyAlignment="1">
      <alignment horizontal="right" vertical="center" wrapText="1"/>
    </xf>
    <xf numFmtId="0" fontId="6" fillId="0" borderId="94" xfId="0" applyFont="1" applyBorder="1" applyAlignment="1">
      <alignment horizontal="right" vertical="center" wrapText="1"/>
    </xf>
    <xf numFmtId="171" fontId="58" fillId="0" borderId="7" xfId="48" quotePrefix="1" applyNumberFormat="1" applyFont="1" applyFill="1" applyBorder="1" applyAlignment="1" applyProtection="1">
      <alignment horizontal="left" vertical="top" wrapText="1"/>
    </xf>
    <xf numFmtId="0" fontId="1" fillId="6" borderId="104" xfId="46" applyFont="1" applyFill="1" applyBorder="1" applyAlignment="1">
      <alignment horizontal="left" wrapText="1"/>
    </xf>
    <xf numFmtId="0" fontId="1" fillId="6" borderId="0" xfId="46" applyFont="1" applyFill="1" applyAlignment="1">
      <alignment horizontal="left" wrapText="1"/>
    </xf>
    <xf numFmtId="0" fontId="1" fillId="6" borderId="3" xfId="46" applyFont="1" applyFill="1" applyBorder="1" applyAlignment="1">
      <alignment horizontal="left" wrapText="1"/>
    </xf>
    <xf numFmtId="0" fontId="8" fillId="2" borderId="16" xfId="46" applyFont="1" applyFill="1" applyBorder="1" applyAlignment="1" applyProtection="1">
      <alignment horizontal="left" vertical="top" wrapText="1"/>
      <protection locked="0"/>
    </xf>
    <xf numFmtId="0" fontId="2" fillId="12" borderId="7" xfId="6" applyBorder="1" applyAlignment="1" applyProtection="1">
      <alignment horizontal="center" vertical="center" wrapText="1"/>
      <protection locked="0"/>
    </xf>
    <xf numFmtId="0" fontId="2" fillId="12" borderId="13" xfId="6" applyBorder="1" applyAlignment="1" applyProtection="1">
      <alignment horizontal="center" vertical="center" wrapText="1"/>
      <protection locked="0"/>
    </xf>
    <xf numFmtId="0" fontId="2" fillId="12" borderId="14" xfId="6" applyBorder="1" applyAlignment="1" applyProtection="1">
      <alignment horizontal="center" vertical="center" wrapText="1"/>
      <protection locked="0"/>
    </xf>
    <xf numFmtId="0" fontId="6" fillId="0" borderId="0" xfId="0" applyFont="1" applyAlignment="1">
      <alignment vertical="center" wrapText="1"/>
    </xf>
    <xf numFmtId="0" fontId="0" fillId="0" borderId="0" xfId="0" applyAlignment="1">
      <alignment vertical="center" wrapText="1"/>
    </xf>
  </cellXfs>
  <cellStyles count="51">
    <cellStyle name="20% - Accent1" xfId="26" builtinId="30" hidden="1"/>
    <cellStyle name="20% - Accent2" xfId="29" builtinId="34" hidden="1"/>
    <cellStyle name="20% - Accent3" xfId="32" builtinId="38" hidden="1"/>
    <cellStyle name="20% - Accent4" xfId="35" builtinId="42" hidden="1"/>
    <cellStyle name="20% - Accent5" xfId="38" builtinId="46" hidden="1"/>
    <cellStyle name="20% - Accent6" xfId="42" builtinId="50" hidden="1"/>
    <cellStyle name="40% - Accent1" xfId="27" builtinId="31" hidden="1"/>
    <cellStyle name="40% - Accent2" xfId="30" builtinId="35" hidden="1"/>
    <cellStyle name="40% - Accent3" xfId="33" builtinId="39" hidden="1"/>
    <cellStyle name="40% - Accent4" xfId="36" builtinId="43" hidden="1"/>
    <cellStyle name="40% - Accent5" xfId="39" builtinId="47" hidden="1"/>
    <cellStyle name="40% - Accent6" xfId="43" builtinId="51" hidden="1"/>
    <cellStyle name="60% - Accent1" xfId="28" builtinId="32" hidden="1"/>
    <cellStyle name="60% - Accent2" xfId="31" builtinId="36" hidden="1"/>
    <cellStyle name="60% - Accent3" xfId="34" builtinId="40" hidden="1"/>
    <cellStyle name="60% - Accent4" xfId="37" builtinId="44" hidden="1"/>
    <cellStyle name="60% - Accent5" xfId="40" builtinId="48" hidden="1"/>
    <cellStyle name="60% - Accent6" xfId="44" builtinId="52" hidden="1"/>
    <cellStyle name="Accent6" xfId="41" builtinId="49" hidden="1"/>
    <cellStyle name="Bad" xfId="17" builtinId="27" hidden="1"/>
    <cellStyle name="Calculation" xfId="21" builtinId="22" hidden="1"/>
    <cellStyle name="Check Cell" xfId="23" builtinId="23" hidden="1"/>
    <cellStyle name="Comma" xfId="45" builtinId="3"/>
    <cellStyle name="Comma 2" xfId="48" xr:uid="{A8B42D25-95C2-474A-87CB-BEEFC021C41F}"/>
    <cellStyle name="Currency" xfId="13" builtinId="4"/>
    <cellStyle name="FylliText_Tal" xfId="1" xr:uid="{00000000-0005-0000-0000-000016000000}"/>
    <cellStyle name="Good" xfId="16" builtinId="26" hidden="1"/>
    <cellStyle name="Heading 2" xfId="10" builtinId="17"/>
    <cellStyle name="Heading 3" xfId="11" builtinId="18"/>
    <cellStyle name="Heading 4" xfId="15" builtinId="19" hidden="1"/>
    <cellStyle name="Hyperlink" xfId="2" builtinId="8"/>
    <cellStyle name="Input" xfId="19" builtinId="20" hidden="1"/>
    <cellStyle name="K Blå" xfId="3" xr:uid="{00000000-0005-0000-0000-00001A000000}"/>
    <cellStyle name="K Grå" xfId="4" xr:uid="{00000000-0005-0000-0000-00001B000000}"/>
    <cellStyle name="K Grön" xfId="5" xr:uid="{00000000-0005-0000-0000-00001C000000}"/>
    <cellStyle name="K Gul" xfId="6" xr:uid="{00000000-0005-0000-0000-00001D000000}"/>
    <cellStyle name="K Kantlinje" xfId="7" xr:uid="{00000000-0005-0000-0000-00001E000000}"/>
    <cellStyle name="K Orange" xfId="8" xr:uid="{00000000-0005-0000-0000-00001F000000}"/>
    <cellStyle name="Linked Cell" xfId="22" builtinId="24" hidden="1"/>
    <cellStyle name="Neutral" xfId="18" builtinId="28" hidden="1"/>
    <cellStyle name="Normal" xfId="0" builtinId="0"/>
    <cellStyle name="Normal 3" xfId="46" xr:uid="{A5B29FF6-9C1D-42A2-AE4B-EB9D1359D477}"/>
    <cellStyle name="Normal 4" xfId="9" xr:uid="{00000000-0005-0000-0000-000024000000}"/>
    <cellStyle name="Note" xfId="25" builtinId="10" hidden="1"/>
    <cellStyle name="Output" xfId="20" builtinId="21" hidden="1"/>
    <cellStyle name="Rubr2" xfId="49" xr:uid="{CFA6F8ED-C046-4F94-BF46-D82C5F8C7A57}"/>
    <cellStyle name="Rubr3" xfId="47" xr:uid="{EFAB87B1-E886-4339-AE37-2EA76F25CD74}"/>
    <cellStyle name="Rubr4" xfId="50" xr:uid="{69AB6789-0FCD-4615-9A7E-F966DCC91FE1}"/>
    <cellStyle name="Summa" xfId="12" xr:uid="{00000000-0005-0000-0000-000029000000}"/>
    <cellStyle name="Title" xfId="14" builtinId="15" hidden="1"/>
    <cellStyle name="Warning Text" xfId="24" builtinId="11" hidden="1"/>
  </cellStyles>
  <dxfs count="50">
    <dxf>
      <font>
        <color theme="0"/>
      </font>
      <fill>
        <patternFill>
          <bgColor theme="0"/>
        </patternFill>
      </fill>
      <border>
        <left/>
        <right/>
        <top/>
        <bottom/>
        <vertical/>
        <horizontal/>
      </border>
    </dxf>
    <dxf>
      <fill>
        <patternFill>
          <bgColor rgb="FF92D050"/>
        </patternFill>
      </fill>
    </dxf>
    <dxf>
      <fill>
        <patternFill>
          <bgColor rgb="FF92D050"/>
        </patternFill>
      </fill>
    </dxf>
    <dxf>
      <fill>
        <patternFill>
          <bgColor rgb="FF92D050"/>
        </patternFill>
      </fill>
    </dxf>
    <dxf>
      <fill>
        <patternFill>
          <bgColor theme="6"/>
        </patternFill>
      </fill>
    </dxf>
    <dxf>
      <fill>
        <patternFill>
          <bgColor rgb="FF92D050"/>
        </patternFill>
      </fill>
    </dxf>
    <dxf>
      <fill>
        <patternFill>
          <bgColor rgb="FF92D050"/>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bgColor rgb="FFFFFFFF"/>
        </patternFill>
      </fill>
    </dxf>
    <dxf>
      <font>
        <strike val="0"/>
        <color theme="0"/>
      </font>
      <fill>
        <patternFill>
          <bgColor theme="0"/>
        </patternFill>
      </fill>
      <border>
        <left/>
        <right/>
        <top/>
        <bottom/>
      </border>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CCFFFF"/>
        </patternFill>
      </fill>
    </dxf>
    <dxf>
      <fill>
        <patternFill>
          <bgColor rgb="FFCCFFFF"/>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ont>
        <color theme="0"/>
      </font>
      <fill>
        <patternFill>
          <bgColor theme="0"/>
        </patternFill>
      </fill>
      <border>
        <right/>
        <top/>
        <bottom/>
      </border>
    </dxf>
    <dxf>
      <font>
        <color theme="0"/>
      </font>
      <fill>
        <patternFill>
          <bgColor theme="0"/>
        </patternFill>
      </fill>
      <border>
        <right/>
        <top/>
        <bottom/>
        <vertical/>
        <horizontal/>
      </border>
    </dxf>
    <dxf>
      <font>
        <color theme="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ont>
        <color theme="0"/>
      </font>
      <fill>
        <patternFill>
          <bgColor theme="0"/>
        </patternFill>
      </fill>
      <border>
        <left/>
        <right/>
        <top/>
        <bottom/>
        <vertical/>
        <horizontal/>
      </border>
    </dxf>
    <dxf>
      <font>
        <color theme="0"/>
      </font>
      <fill>
        <patternFill>
          <bgColor theme="0"/>
        </patternFill>
      </fill>
    </dxf>
    <dxf>
      <fill>
        <patternFill>
          <bgColor rgb="FFFF0000"/>
        </patternFill>
      </fill>
    </dxf>
    <dxf>
      <fill>
        <patternFill>
          <bgColor rgb="FFFF0000"/>
        </patternFill>
      </fill>
    </dxf>
    <dxf>
      <fill>
        <patternFill>
          <bgColor rgb="FFFFFF99"/>
        </patternFill>
      </fill>
    </dxf>
  </dxfs>
  <tableStyles count="0" defaultTableStyle="TableStyleMedium9" defaultPivotStyle="PivotStyleLight16"/>
  <colors>
    <mruColors>
      <color rgb="FFCCFFFF"/>
      <color rgb="FFFFFF99"/>
      <color rgb="FF969696"/>
      <color rgb="FFCCFFCC"/>
      <color rgb="FF0066FF"/>
      <color rgb="FFFFFF6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514</xdr:row>
          <xdr:rowOff>0</xdr:rowOff>
        </xdr:from>
        <xdr:to>
          <xdr:col>8</xdr:col>
          <xdr:colOff>0</xdr:colOff>
          <xdr:row>514</xdr:row>
          <xdr:rowOff>0</xdr:rowOff>
        </xdr:to>
        <xdr:sp macro="" textlink="">
          <xdr:nvSpPr>
            <xdr:cNvPr id="6146" name="AddRows3Button"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619125</xdr:colOff>
          <xdr:row>2</xdr:row>
          <xdr:rowOff>0</xdr:rowOff>
        </xdr:from>
        <xdr:to>
          <xdr:col>14</xdr:col>
          <xdr:colOff>0</xdr:colOff>
          <xdr:row>2</xdr:row>
          <xdr:rowOff>0</xdr:rowOff>
        </xdr:to>
        <xdr:sp macro="" textlink="">
          <xdr:nvSpPr>
            <xdr:cNvPr id="12289" name="AddRows3Button"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619125</xdr:colOff>
          <xdr:row>2</xdr:row>
          <xdr:rowOff>0</xdr:rowOff>
        </xdr:from>
        <xdr:to>
          <xdr:col>14</xdr:col>
          <xdr:colOff>0</xdr:colOff>
          <xdr:row>2</xdr:row>
          <xdr:rowOff>0</xdr:rowOff>
        </xdr:to>
        <xdr:sp macro="" textlink="">
          <xdr:nvSpPr>
            <xdr:cNvPr id="7170" name="AddRows3Button"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1116542</xdr:colOff>
      <xdr:row>0</xdr:row>
      <xdr:rowOff>732365</xdr:rowOff>
    </xdr:from>
    <xdr:to>
      <xdr:col>1</xdr:col>
      <xdr:colOff>1482</xdr:colOff>
      <xdr:row>0</xdr:row>
      <xdr:rowOff>2191222</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16542" y="732365"/>
          <a:ext cx="1485265" cy="1458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sv-SE" sz="1100"/>
            <a:t>Grönmarkerade leverantörer finns  på alla markerade orter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nWilson/AppData/Local/Microsoft/Windows/INetCache/Content.Outlook/TMFIUGWG/Avropsblankett%20Brandskydd-%201,0%20-%20Kop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Försättssida"/>
      <sheetName val="2 Specifikation"/>
      <sheetName val="3 Avtalstecknande"/>
      <sheetName val="Admin"/>
    </sheetNames>
    <sheetDataSet>
      <sheetData sheetId="0"/>
      <sheetData sheetId="1">
        <row r="38">
          <cell r="B38" t="str">
            <v>01.</v>
          </cell>
        </row>
      </sheetData>
      <sheetData sheetId="2"/>
      <sheetData sheetId="3">
        <row r="26">
          <cell r="F26" t="str">
            <v>Välj produkt/tjänst</v>
          </cell>
          <cell r="G26" t="str">
            <v>Välj produkt/tjänst</v>
          </cell>
          <cell r="R26" t="str">
            <v>Produkter inkl. installation</v>
          </cell>
          <cell r="T26" t="str">
            <v>Tjänster</v>
          </cell>
        </row>
        <row r="27">
          <cell r="G27" t="str">
            <v>01. Brandredskap</v>
          </cell>
          <cell r="L27" t="str">
            <v>Region Övre Norrland – Norrbotten, Västerbotten</v>
          </cell>
          <cell r="R27" t="str">
            <v>Brandredskap</v>
          </cell>
          <cell r="T27" t="str">
            <v>Service – årligt underhåll och översyn</v>
          </cell>
        </row>
        <row r="28">
          <cell r="G28" t="str">
            <v>02. Brandredskap</v>
          </cell>
          <cell r="L28" t="str">
            <v>Region Nedre Norrland – Jämtland, Västernorrland, Gävleborg, Dalarna</v>
          </cell>
          <cell r="R28" t="str">
            <v>Brandposter</v>
          </cell>
          <cell r="T28" t="str">
            <v>Service – utbyte, omladdning, verkstadsgenomgång, provtryckning</v>
          </cell>
        </row>
        <row r="29">
          <cell r="G29" t="str">
            <v>03. Skyltar</v>
          </cell>
          <cell r="L29" t="str">
            <v>Region Öst – Stockholm, Uppsala, Västmanland, Örebro, Södermanland, Östergötland, Gotland</v>
          </cell>
          <cell r="R29" t="str">
            <v>Skyltar</v>
          </cell>
          <cell r="T29" t="str">
            <v>Brandskyddskontroll enligt SBA</v>
          </cell>
        </row>
        <row r="30">
          <cell r="G30" t="str">
            <v>04. Utrymningsprodukter</v>
          </cell>
          <cell r="L30" t="str">
            <v>Region Väst – Värmland, Västra Götaland, Halland</v>
          </cell>
          <cell r="R30" t="str">
            <v>Utrymningsprodukter</v>
          </cell>
          <cell r="T30" t="str">
            <v>Utbildning – installerad utrustning</v>
          </cell>
        </row>
        <row r="31">
          <cell r="G31" t="str">
            <v>05. Nödbelysning</v>
          </cell>
          <cell r="L31" t="str">
            <v>Region Syd – Skåne, Blekinge, Kronoberg, Kalmar, Jönköping</v>
          </cell>
          <cell r="R31" t="str">
            <v>Nödbelysning</v>
          </cell>
          <cell r="T31" t="str">
            <v>Utbildning – grundläggande brandskydd, utrymning</v>
          </cell>
        </row>
        <row r="32">
          <cell r="G32" t="str">
            <v>06. Skyddsutrustning</v>
          </cell>
          <cell r="L32" t="str">
            <v>Rikstäckande – när avropet omfattar två eller flera regioner</v>
          </cell>
          <cell r="R32" t="str">
            <v>Skyddsutrustning</v>
          </cell>
          <cell r="T32" t="str">
            <v>Utbildning – förstahjälpen, D-HLR</v>
          </cell>
        </row>
        <row r="33">
          <cell r="G33" t="str">
            <v>07. Produkter inkl. installation</v>
          </cell>
          <cell r="R33" t="str">
            <v>Fasta släcksystem</v>
          </cell>
          <cell r="T33" t="str">
            <v>Webbaserad distansutbildning</v>
          </cell>
        </row>
        <row r="34">
          <cell r="G34" t="str">
            <v>10. Produkter inkl. installation</v>
          </cell>
          <cell r="R34" t="str">
            <v>Elektroniskt ledningssystem för SBA</v>
          </cell>
          <cell r="T34" t="str">
            <v>Rådgivning i brandskydd</v>
          </cell>
        </row>
        <row r="35">
          <cell r="G35" t="e">
            <v>#REF!</v>
          </cell>
          <cell r="T35" t="str">
            <v>Brandskyddsdokumentation</v>
          </cell>
        </row>
        <row r="36">
          <cell r="G36" t="e">
            <v>#REF!</v>
          </cell>
        </row>
        <row r="37">
          <cell r="G37" t="str">
            <v>11. Service – årligt underhåll och översyn</v>
          </cell>
        </row>
        <row r="38">
          <cell r="G38" t="str">
            <v>12. Service – utbyte, omladdning, verkstadsgenomgång, provtryckning</v>
          </cell>
        </row>
        <row r="39">
          <cell r="G39" t="str">
            <v>13. Brandskyddskontroll enligt SBA</v>
          </cell>
        </row>
        <row r="40">
          <cell r="G40" t="str">
            <v>14. Utbildning – installerad utrustning</v>
          </cell>
        </row>
        <row r="41">
          <cell r="G41" t="str">
            <v>15. Utbildning – grundläggande brandskydd, utrymning</v>
          </cell>
        </row>
        <row r="42">
          <cell r="G42" t="str">
            <v>20. Option</v>
          </cell>
        </row>
        <row r="43">
          <cell r="G43" t="str">
            <v>21. Option</v>
          </cell>
        </row>
        <row r="44">
          <cell r="G44" t="str">
            <v>22. Option</v>
          </cell>
        </row>
        <row r="45">
          <cell r="G45">
            <v>0</v>
          </cell>
        </row>
        <row r="46">
          <cell r="G46">
            <v>0</v>
          </cell>
        </row>
        <row r="47">
          <cell r="G47">
            <v>0</v>
          </cell>
        </row>
      </sheetData>
    </sheetDataSet>
  </externalBook>
</externalLink>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AT255"/>
  <sheetViews>
    <sheetView showGridLines="0" tabSelected="1" workbookViewId="0">
      <selection activeCell="B9" sqref="B9:G9"/>
    </sheetView>
  </sheetViews>
  <sheetFormatPr defaultColWidth="9.140625" defaultRowHeight="12.75" x14ac:dyDescent="0.2"/>
  <cols>
    <col min="1" max="1" width="8" style="190" customWidth="1"/>
    <col min="2" max="3" width="11.28515625" style="29" customWidth="1"/>
    <col min="4" max="6" width="11.7109375" style="29" customWidth="1"/>
    <col min="7" max="7" width="14.85546875" style="29" customWidth="1"/>
    <col min="8" max="10" width="10.28515625" style="29" customWidth="1"/>
    <col min="11" max="11" width="10.5703125" style="29" customWidth="1"/>
    <col min="12" max="12" width="16" style="29" customWidth="1"/>
    <col min="13" max="14" width="12.7109375" style="29" customWidth="1"/>
    <col min="15" max="15" width="3.28515625" style="29" customWidth="1"/>
    <col min="16" max="18" width="19.140625" style="29" customWidth="1"/>
    <col min="19" max="19" width="10.28515625" style="29" customWidth="1"/>
    <col min="20" max="22" width="9.5703125" style="29" customWidth="1"/>
    <col min="23" max="23" width="10.5703125" style="29" customWidth="1"/>
    <col min="24" max="25" width="8.7109375" style="29" customWidth="1"/>
    <col min="26" max="26" width="8.5703125" style="29" customWidth="1"/>
    <col min="27" max="28" width="9.140625" style="29" hidden="1" customWidth="1"/>
    <col min="29" max="29" width="12.5703125" style="29" hidden="1" customWidth="1"/>
    <col min="30" max="32" width="8.42578125" style="29" hidden="1" customWidth="1"/>
    <col min="33" max="34" width="9.7109375" style="29" hidden="1" customWidth="1"/>
    <col min="35" max="35" width="8.42578125" style="29" customWidth="1"/>
    <col min="36" max="37" width="7.7109375" style="29" customWidth="1"/>
    <col min="38" max="39" width="8.7109375" style="29" customWidth="1"/>
    <col min="40" max="40" width="7.7109375" style="29" customWidth="1"/>
    <col min="41" max="43" width="9.140625" style="29" customWidth="1"/>
    <col min="44" max="44" width="10.42578125" style="29" customWidth="1"/>
    <col min="45" max="50" width="9.140625" style="29" customWidth="1"/>
    <col min="51" max="16384" width="9.140625" style="29"/>
  </cols>
  <sheetData>
    <row r="2" spans="1:46" x14ac:dyDescent="0.2">
      <c r="G2" s="30"/>
      <c r="J2" s="45"/>
      <c r="M2" s="53"/>
      <c r="O2" s="26" t="str">
        <f>"Avrop nr: "&amp;B15</f>
        <v xml:space="preserve">Avrop nr: </v>
      </c>
      <c r="W2" s="26" t="str">
        <f>"Avrop nr: "&amp;B15</f>
        <v xml:space="preserve">Avrop nr: </v>
      </c>
      <c r="AC2" s="26"/>
      <c r="AH2" s="56"/>
      <c r="AI2" s="56"/>
      <c r="AJ2" s="56"/>
      <c r="AK2" s="56"/>
      <c r="AL2" s="56"/>
      <c r="AM2" s="56"/>
      <c r="AN2" s="56"/>
      <c r="AO2" s="56"/>
      <c r="AP2" s="56"/>
      <c r="AQ2" s="56"/>
      <c r="AR2" s="56"/>
      <c r="AS2" s="56"/>
      <c r="AT2" s="56"/>
    </row>
    <row r="3" spans="1:46" ht="26.25" x14ac:dyDescent="0.2">
      <c r="B3" s="548" t="s">
        <v>73</v>
      </c>
      <c r="C3" s="548"/>
      <c r="D3" s="549"/>
      <c r="E3" s="549"/>
      <c r="P3" s="548" t="s">
        <v>74</v>
      </c>
      <c r="Q3" s="550"/>
      <c r="R3" s="549"/>
      <c r="T3" s="551" t="str">
        <f>IF(LarmStatus,"Minst ett av de obligatoriska kraven är inte ifyllda eller besvarade med Nej","")</f>
        <v>Minst ett av de obligatoriska kraven är inte ifyllda eller besvarade med Nej</v>
      </c>
      <c r="U3" s="551"/>
      <c r="V3" s="551"/>
      <c r="W3" s="551"/>
      <c r="X3" s="30"/>
      <c r="Y3" s="30"/>
      <c r="Z3" s="30"/>
      <c r="AB3" s="30"/>
      <c r="AD3" s="62"/>
      <c r="AH3" s="30" t="b">
        <f>OR(AH4:AH890)</f>
        <v>1</v>
      </c>
    </row>
    <row r="4" spans="1:46" ht="32.25" customHeight="1" x14ac:dyDescent="0.35">
      <c r="B4" s="552" t="s">
        <v>110</v>
      </c>
      <c r="C4" s="553"/>
      <c r="D4" s="553"/>
      <c r="E4" s="553"/>
      <c r="F4" s="553"/>
      <c r="G4" s="553"/>
      <c r="H4" s="553"/>
      <c r="I4" s="553"/>
      <c r="J4" s="565" t="s">
        <v>358</v>
      </c>
      <c r="K4" s="566"/>
      <c r="L4" s="566"/>
      <c r="M4" s="566"/>
      <c r="N4" s="566"/>
      <c r="O4" s="567"/>
      <c r="P4" s="556" t="s">
        <v>347</v>
      </c>
      <c r="Q4" s="556"/>
      <c r="R4" s="556"/>
      <c r="S4" s="556"/>
      <c r="T4" s="556"/>
      <c r="U4" s="556"/>
      <c r="V4" s="556"/>
      <c r="W4" s="557"/>
      <c r="Z4" s="31"/>
    </row>
    <row r="5" spans="1:46" ht="63" customHeight="1" x14ac:dyDescent="0.2">
      <c r="B5" s="554"/>
      <c r="C5" s="555"/>
      <c r="D5" s="555"/>
      <c r="E5" s="555"/>
      <c r="F5" s="555"/>
      <c r="G5" s="555"/>
      <c r="H5" s="555"/>
      <c r="I5" s="555"/>
      <c r="J5" s="568" t="s">
        <v>952</v>
      </c>
      <c r="K5" s="569"/>
      <c r="L5" s="569"/>
      <c r="M5" s="569"/>
      <c r="N5" s="569"/>
      <c r="O5" s="570"/>
      <c r="P5" s="558"/>
      <c r="Q5" s="558"/>
      <c r="R5" s="558"/>
      <c r="S5" s="558"/>
      <c r="T5" s="558"/>
      <c r="U5" s="558"/>
      <c r="V5" s="558"/>
      <c r="W5" s="559"/>
      <c r="AB5" s="1"/>
      <c r="AC5" s="33"/>
      <c r="AD5" s="33"/>
      <c r="AE5" s="33"/>
      <c r="AF5" s="33"/>
    </row>
    <row r="6" spans="1:46" ht="26.25" customHeight="1" x14ac:dyDescent="0.2">
      <c r="B6" s="560" t="s">
        <v>150</v>
      </c>
      <c r="C6" s="560"/>
      <c r="D6" s="560"/>
      <c r="E6" s="560"/>
      <c r="F6" s="560"/>
      <c r="G6" s="560"/>
      <c r="H6" s="560"/>
      <c r="I6" s="560"/>
      <c r="J6" s="562" t="s">
        <v>622</v>
      </c>
      <c r="K6" s="563"/>
      <c r="L6" s="563"/>
      <c r="M6" s="563"/>
      <c r="N6" s="563"/>
      <c r="O6" s="564"/>
      <c r="P6" s="30"/>
      <c r="Q6" s="6"/>
      <c r="R6" s="6"/>
      <c r="S6" s="6"/>
      <c r="T6" s="6"/>
      <c r="U6" s="6"/>
      <c r="V6" s="6"/>
      <c r="W6" s="6"/>
      <c r="AB6" s="1"/>
      <c r="AC6" s="33"/>
      <c r="AD6" s="33"/>
      <c r="AE6" s="33"/>
      <c r="AF6" s="33"/>
    </row>
    <row r="7" spans="1:46" ht="18" customHeight="1" x14ac:dyDescent="0.2">
      <c r="B7" s="561" t="s">
        <v>72</v>
      </c>
      <c r="C7" s="561"/>
      <c r="D7" s="561"/>
      <c r="E7" s="561"/>
      <c r="F7" s="561"/>
      <c r="G7" s="561"/>
      <c r="H7" s="561"/>
      <c r="I7" s="561"/>
      <c r="J7" s="562"/>
      <c r="K7" s="563"/>
      <c r="L7" s="563"/>
      <c r="M7" s="563"/>
      <c r="N7" s="563"/>
      <c r="O7" s="564"/>
      <c r="P7" s="32" t="s">
        <v>29</v>
      </c>
      <c r="Q7" s="6"/>
      <c r="R7" s="6"/>
      <c r="S7" s="6"/>
      <c r="T7" s="6"/>
      <c r="U7" s="6"/>
      <c r="V7" s="6"/>
      <c r="W7" s="6"/>
      <c r="AB7" s="1"/>
      <c r="AC7" s="33"/>
      <c r="AD7" s="33"/>
      <c r="AE7" s="33"/>
      <c r="AF7" s="33"/>
    </row>
    <row r="8" spans="1:46" ht="27.75" customHeight="1" x14ac:dyDescent="0.2">
      <c r="B8" s="517" t="s">
        <v>6</v>
      </c>
      <c r="C8" s="518"/>
      <c r="D8" s="518"/>
      <c r="E8" s="518"/>
      <c r="F8" s="518"/>
      <c r="G8" s="518"/>
      <c r="H8" s="517" t="s">
        <v>31</v>
      </c>
      <c r="I8" s="519"/>
      <c r="J8" s="571" t="s">
        <v>973</v>
      </c>
      <c r="K8" s="572"/>
      <c r="L8" s="572"/>
      <c r="M8" s="572"/>
      <c r="N8" s="572"/>
      <c r="O8" s="573"/>
      <c r="P8" s="516" t="s">
        <v>30</v>
      </c>
      <c r="Q8" s="516"/>
      <c r="R8" s="516"/>
      <c r="S8" s="516"/>
      <c r="T8" s="516"/>
      <c r="U8" s="516"/>
      <c r="V8" s="516" t="s">
        <v>31</v>
      </c>
      <c r="W8" s="516"/>
      <c r="AB8" s="1"/>
      <c r="AC8" s="33"/>
      <c r="AD8" s="33"/>
      <c r="AE8" s="33"/>
      <c r="AF8" s="33"/>
    </row>
    <row r="9" spans="1:46" ht="19.5" customHeight="1" x14ac:dyDescent="0.2">
      <c r="B9" s="530"/>
      <c r="C9" s="531"/>
      <c r="D9" s="531"/>
      <c r="E9" s="531"/>
      <c r="F9" s="531"/>
      <c r="G9" s="531"/>
      <c r="H9" s="530"/>
      <c r="I9" s="532"/>
      <c r="J9" s="410" t="s">
        <v>625</v>
      </c>
      <c r="K9" s="411"/>
      <c r="L9" s="411"/>
      <c r="M9" s="411"/>
      <c r="N9" s="411"/>
      <c r="O9" s="412"/>
      <c r="P9" s="539"/>
      <c r="Q9" s="539"/>
      <c r="R9" s="539"/>
      <c r="S9" s="539"/>
      <c r="T9" s="539"/>
      <c r="U9" s="539"/>
      <c r="V9" s="540"/>
      <c r="W9" s="540"/>
      <c r="AB9" s="1"/>
      <c r="AC9" s="33"/>
      <c r="AD9" s="33"/>
      <c r="AE9" s="33"/>
      <c r="AF9" s="33"/>
    </row>
    <row r="10" spans="1:46" s="33" customFormat="1" ht="27.75" customHeight="1" x14ac:dyDescent="0.2">
      <c r="A10" s="191"/>
      <c r="B10" s="437" t="s">
        <v>7</v>
      </c>
      <c r="C10" s="437"/>
      <c r="D10" s="437"/>
      <c r="E10" s="437" t="s">
        <v>5</v>
      </c>
      <c r="F10" s="437"/>
      <c r="G10" s="437"/>
      <c r="H10" s="437" t="s">
        <v>56</v>
      </c>
      <c r="I10" s="437"/>
      <c r="J10" s="413" t="s">
        <v>1099</v>
      </c>
      <c r="K10" s="414"/>
      <c r="L10" s="414"/>
      <c r="M10" s="414"/>
      <c r="N10" s="414"/>
      <c r="O10" s="415"/>
      <c r="P10" s="516" t="s">
        <v>1</v>
      </c>
      <c r="Q10" s="516"/>
      <c r="R10" s="516"/>
      <c r="S10" s="516"/>
      <c r="T10" s="516" t="s">
        <v>3</v>
      </c>
      <c r="U10" s="516"/>
      <c r="V10" s="516"/>
      <c r="W10" s="516"/>
      <c r="AB10" s="1"/>
    </row>
    <row r="11" spans="1:46" ht="19.5" customHeight="1" x14ac:dyDescent="0.2">
      <c r="B11" s="438"/>
      <c r="C11" s="438"/>
      <c r="D11" s="438"/>
      <c r="E11" s="438"/>
      <c r="F11" s="438"/>
      <c r="G11" s="438"/>
      <c r="H11" s="438"/>
      <c r="I11" s="438"/>
      <c r="P11" s="540"/>
      <c r="Q11" s="540"/>
      <c r="R11" s="540"/>
      <c r="S11" s="540"/>
      <c r="T11" s="540"/>
      <c r="U11" s="540"/>
      <c r="V11" s="540"/>
      <c r="W11" s="540"/>
      <c r="AB11" s="1"/>
      <c r="AC11" s="33"/>
      <c r="AD11" s="33"/>
      <c r="AE11" s="33"/>
      <c r="AF11" s="33"/>
    </row>
    <row r="12" spans="1:46" ht="27.75" customHeight="1" x14ac:dyDescent="0.2">
      <c r="B12" s="437" t="s">
        <v>55</v>
      </c>
      <c r="C12" s="437"/>
      <c r="D12" s="437"/>
      <c r="E12" s="437" t="s">
        <v>1</v>
      </c>
      <c r="F12" s="437"/>
      <c r="G12" s="437"/>
      <c r="H12" s="437" t="s">
        <v>2</v>
      </c>
      <c r="I12" s="437"/>
      <c r="P12" s="516" t="s">
        <v>7</v>
      </c>
      <c r="Q12" s="516"/>
      <c r="R12" s="516"/>
      <c r="S12" s="520"/>
      <c r="T12" s="516" t="s">
        <v>5</v>
      </c>
      <c r="U12" s="516"/>
      <c r="V12" s="516" t="s">
        <v>56</v>
      </c>
      <c r="W12" s="516"/>
      <c r="AB12" s="1"/>
      <c r="AC12" s="33"/>
      <c r="AD12" s="33"/>
      <c r="AE12" s="33"/>
      <c r="AF12" s="33"/>
    </row>
    <row r="13" spans="1:46" ht="19.5" customHeight="1" x14ac:dyDescent="0.2">
      <c r="B13" s="438"/>
      <c r="C13" s="438"/>
      <c r="D13" s="438"/>
      <c r="E13" s="438"/>
      <c r="F13" s="438"/>
      <c r="G13" s="438"/>
      <c r="H13" s="438"/>
      <c r="I13" s="438"/>
      <c r="P13" s="540"/>
      <c r="Q13" s="540"/>
      <c r="R13" s="540"/>
      <c r="S13" s="545"/>
      <c r="T13" s="540"/>
      <c r="U13" s="540"/>
      <c r="V13" s="540"/>
      <c r="W13" s="540"/>
      <c r="AB13" s="1"/>
      <c r="AC13" s="33"/>
      <c r="AD13" s="33"/>
      <c r="AE13" s="33"/>
      <c r="AF13" s="33"/>
    </row>
    <row r="14" spans="1:46" ht="27.75" customHeight="1" x14ac:dyDescent="0.2">
      <c r="B14" s="437" t="s">
        <v>123</v>
      </c>
      <c r="C14" s="437"/>
      <c r="D14" s="437"/>
      <c r="E14" s="517" t="s">
        <v>3</v>
      </c>
      <c r="F14" s="518"/>
      <c r="G14" s="518"/>
      <c r="H14" s="518"/>
      <c r="I14" s="519"/>
      <c r="P14" s="520" t="s">
        <v>2</v>
      </c>
      <c r="Q14" s="521"/>
      <c r="R14" s="521"/>
      <c r="S14" s="521"/>
      <c r="T14" s="520" t="s">
        <v>32</v>
      </c>
      <c r="U14" s="521"/>
      <c r="V14" s="521"/>
      <c r="W14" s="522"/>
      <c r="AB14" s="1"/>
      <c r="AC14" s="33"/>
      <c r="AD14" s="33"/>
      <c r="AE14" s="33"/>
      <c r="AF14" s="33"/>
    </row>
    <row r="15" spans="1:46" ht="19.5" customHeight="1" x14ac:dyDescent="0.2">
      <c r="B15" s="438"/>
      <c r="C15" s="438"/>
      <c r="D15" s="438"/>
      <c r="E15" s="530"/>
      <c r="F15" s="531"/>
      <c r="G15" s="531"/>
      <c r="H15" s="531"/>
      <c r="I15" s="532"/>
      <c r="P15" s="523"/>
      <c r="Q15" s="524"/>
      <c r="R15" s="524"/>
      <c r="S15" s="524"/>
      <c r="T15" s="523"/>
      <c r="U15" s="524"/>
      <c r="V15" s="524"/>
      <c r="W15" s="525"/>
      <c r="AB15" s="1"/>
      <c r="AC15" s="33"/>
      <c r="AD15" s="33"/>
      <c r="AE15" s="33"/>
      <c r="AF15" s="33"/>
    </row>
    <row r="16" spans="1:46" ht="27.75" customHeight="1" x14ac:dyDescent="0.2">
      <c r="B16" s="518"/>
      <c r="C16" s="518"/>
      <c r="D16" s="518"/>
      <c r="E16" s="518"/>
      <c r="F16" s="518"/>
      <c r="G16" s="518"/>
      <c r="H16" s="518"/>
      <c r="I16" s="518"/>
      <c r="J16" s="45"/>
      <c r="P16" s="520" t="s">
        <v>33</v>
      </c>
      <c r="Q16" s="521"/>
      <c r="R16" s="522"/>
      <c r="S16" s="520" t="s">
        <v>621</v>
      </c>
      <c r="T16" s="521"/>
      <c r="U16" s="521"/>
      <c r="V16" s="521"/>
      <c r="W16" s="522"/>
      <c r="AB16" s="1"/>
      <c r="AC16" s="33"/>
      <c r="AD16" s="33"/>
      <c r="AE16" s="33"/>
      <c r="AF16" s="33"/>
    </row>
    <row r="17" spans="2:34" ht="19.5" customHeight="1" x14ac:dyDescent="0.2">
      <c r="B17" s="541"/>
      <c r="C17" s="541"/>
      <c r="D17" s="541"/>
      <c r="E17" s="541" t="s">
        <v>0</v>
      </c>
      <c r="F17" s="541"/>
      <c r="G17" s="541"/>
      <c r="H17" s="541"/>
      <c r="I17" s="541"/>
      <c r="P17" s="545"/>
      <c r="Q17" s="546"/>
      <c r="R17" s="547"/>
      <c r="S17" s="542"/>
      <c r="T17" s="543"/>
      <c r="U17" s="543"/>
      <c r="V17" s="543"/>
      <c r="W17" s="544"/>
      <c r="AB17" s="1"/>
      <c r="AC17" s="33"/>
      <c r="AD17" s="33"/>
      <c r="AE17" s="33"/>
      <c r="AF17" s="33"/>
      <c r="AH17" s="63" t="b">
        <f>IF(AND(P17=0,P17&lt;&gt;"Ja"),TRUE,FALSE)</f>
        <v>1</v>
      </c>
    </row>
    <row r="18" spans="2:34" ht="19.5" customHeight="1" x14ac:dyDescent="0.2">
      <c r="B18" s="403"/>
      <c r="C18" s="403"/>
      <c r="D18" s="403"/>
      <c r="E18" s="403"/>
      <c r="F18" s="403"/>
      <c r="G18" s="403"/>
      <c r="H18" s="403"/>
      <c r="I18" s="403"/>
      <c r="Q18" s="226"/>
      <c r="R18" s="226"/>
      <c r="S18" s="225"/>
      <c r="T18" s="225"/>
      <c r="U18" s="225"/>
      <c r="V18" s="225"/>
      <c r="W18" s="225"/>
      <c r="AB18" s="1"/>
      <c r="AC18" s="33"/>
      <c r="AD18" s="33"/>
      <c r="AE18" s="33"/>
      <c r="AF18" s="33"/>
      <c r="AH18" s="63"/>
    </row>
    <row r="19" spans="2:34" ht="17.25" customHeight="1" x14ac:dyDescent="0.2">
      <c r="B19" s="30" t="s">
        <v>352</v>
      </c>
      <c r="P19" s="30" t="s">
        <v>353</v>
      </c>
      <c r="AB19" s="1"/>
      <c r="AC19" s="33"/>
      <c r="AD19" s="33"/>
      <c r="AE19" s="33"/>
      <c r="AF19" s="33"/>
    </row>
    <row r="20" spans="2:34" ht="12.75" customHeight="1" x14ac:dyDescent="0.2">
      <c r="B20" s="424" t="s">
        <v>970</v>
      </c>
      <c r="C20" s="425"/>
      <c r="D20" s="425"/>
      <c r="E20" s="425"/>
      <c r="F20" s="425"/>
      <c r="G20" s="425"/>
      <c r="H20" s="425"/>
      <c r="I20" s="426"/>
      <c r="P20" s="424" t="s">
        <v>971</v>
      </c>
      <c r="Q20" s="425"/>
      <c r="R20" s="425"/>
      <c r="S20" s="425"/>
      <c r="T20" s="425"/>
      <c r="U20" s="425"/>
      <c r="V20" s="425"/>
      <c r="W20" s="426"/>
      <c r="AB20" s="1"/>
      <c r="AC20" s="33"/>
      <c r="AD20" s="33"/>
      <c r="AE20" s="33"/>
      <c r="AF20" s="33"/>
    </row>
    <row r="21" spans="2:34" ht="12.75" customHeight="1" x14ac:dyDescent="0.2">
      <c r="B21" s="427"/>
      <c r="C21" s="428"/>
      <c r="D21" s="428"/>
      <c r="E21" s="428"/>
      <c r="F21" s="428"/>
      <c r="G21" s="428"/>
      <c r="H21" s="428"/>
      <c r="I21" s="429"/>
      <c r="P21" s="427"/>
      <c r="Q21" s="428"/>
      <c r="R21" s="428"/>
      <c r="S21" s="428"/>
      <c r="T21" s="428"/>
      <c r="U21" s="428"/>
      <c r="V21" s="428"/>
      <c r="W21" s="429"/>
      <c r="AB21" s="1"/>
      <c r="AC21" s="33"/>
      <c r="AD21" s="33"/>
      <c r="AE21" s="33"/>
      <c r="AF21" s="33"/>
    </row>
    <row r="22" spans="2:34" ht="12.75" customHeight="1" x14ac:dyDescent="0.2">
      <c r="B22" s="427"/>
      <c r="C22" s="428"/>
      <c r="D22" s="428"/>
      <c r="E22" s="428"/>
      <c r="F22" s="428"/>
      <c r="G22" s="428"/>
      <c r="H22" s="428"/>
      <c r="I22" s="429"/>
      <c r="P22" s="427"/>
      <c r="Q22" s="428"/>
      <c r="R22" s="428"/>
      <c r="S22" s="428"/>
      <c r="T22" s="428"/>
      <c r="U22" s="428"/>
      <c r="V22" s="428"/>
      <c r="W22" s="429"/>
      <c r="AB22" s="1"/>
      <c r="AC22" s="33"/>
      <c r="AD22" s="33"/>
      <c r="AE22" s="33"/>
      <c r="AF22" s="33"/>
    </row>
    <row r="23" spans="2:34" ht="12.75" customHeight="1" x14ac:dyDescent="0.2">
      <c r="B23" s="427"/>
      <c r="C23" s="428"/>
      <c r="D23" s="428"/>
      <c r="E23" s="428"/>
      <c r="F23" s="428"/>
      <c r="G23" s="428"/>
      <c r="H23" s="428"/>
      <c r="I23" s="429"/>
      <c r="P23" s="427"/>
      <c r="Q23" s="428"/>
      <c r="R23" s="428"/>
      <c r="S23" s="428"/>
      <c r="T23" s="428"/>
      <c r="U23" s="428"/>
      <c r="V23" s="428"/>
      <c r="W23" s="429"/>
      <c r="AB23" s="1"/>
      <c r="AC23" s="33"/>
      <c r="AD23" s="33"/>
      <c r="AE23" s="33"/>
      <c r="AF23" s="33"/>
    </row>
    <row r="24" spans="2:34" ht="54.4" customHeight="1" x14ac:dyDescent="0.2">
      <c r="B24" s="427"/>
      <c r="C24" s="428"/>
      <c r="D24" s="428"/>
      <c r="E24" s="428"/>
      <c r="F24" s="428"/>
      <c r="G24" s="428"/>
      <c r="H24" s="428"/>
      <c r="I24" s="429"/>
      <c r="P24" s="430"/>
      <c r="Q24" s="431"/>
      <c r="R24" s="431"/>
      <c r="S24" s="431"/>
      <c r="T24" s="431"/>
      <c r="U24" s="431"/>
      <c r="V24" s="431"/>
      <c r="W24" s="432"/>
      <c r="AB24" s="1"/>
      <c r="AC24" s="33"/>
      <c r="AD24" s="33"/>
      <c r="AE24" s="33"/>
      <c r="AF24" s="33"/>
    </row>
    <row r="25" spans="2:34" ht="43.15" customHeight="1" x14ac:dyDescent="0.2">
      <c r="B25" s="430"/>
      <c r="C25" s="431"/>
      <c r="D25" s="431"/>
      <c r="E25" s="431"/>
      <c r="F25" s="431"/>
      <c r="G25" s="431"/>
      <c r="H25" s="431"/>
      <c r="I25" s="432"/>
      <c r="AB25" s="1"/>
      <c r="AC25" s="33"/>
      <c r="AD25" s="33"/>
      <c r="AE25" s="33"/>
      <c r="AF25" s="33"/>
    </row>
    <row r="26" spans="2:34" ht="17.25" customHeight="1" x14ac:dyDescent="0.2">
      <c r="B26" s="64"/>
      <c r="C26" s="42"/>
      <c r="D26" s="42"/>
      <c r="E26" s="42"/>
      <c r="F26" s="42"/>
      <c r="G26" s="42"/>
      <c r="H26" s="42"/>
      <c r="P26" s="30" t="s">
        <v>623</v>
      </c>
    </row>
    <row r="27" spans="2:34" ht="55.5" customHeight="1" x14ac:dyDescent="0.2">
      <c r="B27" s="49" t="s">
        <v>348</v>
      </c>
      <c r="P27" s="526" t="s">
        <v>624</v>
      </c>
      <c r="Q27" s="527"/>
      <c r="R27" s="527"/>
      <c r="S27" s="527"/>
      <c r="T27" s="527"/>
      <c r="U27" s="527"/>
      <c r="V27" s="527"/>
      <c r="W27" s="528"/>
      <c r="AB27" s="1"/>
      <c r="AC27" s="33"/>
      <c r="AD27" s="33"/>
      <c r="AE27" s="33"/>
      <c r="AF27" s="33"/>
    </row>
    <row r="28" spans="2:34" ht="115.5" customHeight="1" x14ac:dyDescent="0.2">
      <c r="B28" s="439"/>
      <c r="C28" s="529"/>
      <c r="D28" s="529"/>
      <c r="E28" s="529"/>
      <c r="F28" s="529"/>
      <c r="G28" s="529"/>
      <c r="H28" s="529"/>
      <c r="I28" s="529"/>
      <c r="P28" s="533"/>
      <c r="Q28" s="534"/>
      <c r="R28" s="534"/>
      <c r="S28" s="534"/>
      <c r="T28" s="534"/>
      <c r="U28" s="534"/>
      <c r="V28" s="534"/>
      <c r="W28" s="535"/>
      <c r="AB28" s="1"/>
      <c r="AC28" s="33"/>
      <c r="AD28" s="33"/>
      <c r="AE28" s="33"/>
      <c r="AF28" s="33"/>
    </row>
    <row r="29" spans="2:34" ht="17.25" customHeight="1" x14ac:dyDescent="0.2">
      <c r="B29" s="64"/>
      <c r="C29" s="42"/>
      <c r="D29" s="42"/>
      <c r="E29" s="42"/>
      <c r="F29" s="42"/>
      <c r="G29" s="42"/>
      <c r="H29" s="42"/>
    </row>
    <row r="30" spans="2:34" ht="17.25" customHeight="1" x14ac:dyDescent="0.2">
      <c r="B30" s="80" t="s">
        <v>961</v>
      </c>
      <c r="C30" s="42"/>
      <c r="D30" s="42"/>
      <c r="E30" s="42"/>
      <c r="F30" s="42"/>
      <c r="G30" s="42"/>
      <c r="H30" s="42"/>
    </row>
    <row r="31" spans="2:34" ht="61.5" customHeight="1" x14ac:dyDescent="0.2">
      <c r="B31" s="536" t="s">
        <v>979</v>
      </c>
      <c r="C31" s="537"/>
      <c r="D31" s="537"/>
      <c r="E31" s="537"/>
      <c r="F31" s="537"/>
      <c r="G31" s="537"/>
      <c r="H31" s="537"/>
      <c r="I31" s="538"/>
    </row>
    <row r="32" spans="2:34" ht="17.25" customHeight="1" x14ac:dyDescent="0.2">
      <c r="B32" s="64"/>
      <c r="C32" s="42"/>
      <c r="D32" s="42"/>
      <c r="E32" s="42"/>
      <c r="F32" s="42"/>
      <c r="G32" s="42"/>
      <c r="H32" s="42"/>
    </row>
    <row r="33" spans="2:18" x14ac:dyDescent="0.2">
      <c r="B33" s="49" t="s">
        <v>965</v>
      </c>
      <c r="C33" s="42"/>
      <c r="D33" s="42"/>
      <c r="E33" s="42"/>
      <c r="F33" s="42"/>
      <c r="G33" s="42"/>
      <c r="H33" s="42"/>
    </row>
    <row r="34" spans="2:18" ht="91.5" customHeight="1" x14ac:dyDescent="0.2">
      <c r="B34" s="439"/>
      <c r="C34" s="529"/>
      <c r="D34" s="529"/>
      <c r="E34" s="529"/>
      <c r="F34" s="529"/>
      <c r="G34" s="529"/>
      <c r="H34" s="529"/>
      <c r="I34" s="529"/>
    </row>
    <row r="35" spans="2:18" ht="17.25" customHeight="1" x14ac:dyDescent="0.2">
      <c r="B35" s="64"/>
      <c r="C35" s="42"/>
      <c r="D35" s="42"/>
      <c r="E35" s="42"/>
      <c r="F35" s="42"/>
      <c r="G35" s="42"/>
      <c r="H35" s="42"/>
    </row>
    <row r="36" spans="2:18" ht="32.25" customHeight="1" x14ac:dyDescent="0.2">
      <c r="B36" s="49" t="s">
        <v>966</v>
      </c>
      <c r="C36" s="42"/>
      <c r="D36" s="42"/>
      <c r="E36" s="42"/>
      <c r="F36" s="42"/>
      <c r="G36" s="42"/>
      <c r="H36" s="42"/>
    </row>
    <row r="37" spans="2:18" ht="27.75" customHeight="1" x14ac:dyDescent="0.2">
      <c r="B37" s="344" t="s">
        <v>862</v>
      </c>
      <c r="C37" s="344" t="s">
        <v>877</v>
      </c>
      <c r="D37" s="344" t="s">
        <v>107</v>
      </c>
      <c r="E37" s="433" t="s">
        <v>960</v>
      </c>
      <c r="F37" s="434"/>
    </row>
    <row r="38" spans="2:18" ht="19.5" customHeight="1" x14ac:dyDescent="0.2">
      <c r="B38" s="346" t="s">
        <v>114</v>
      </c>
      <c r="C38" s="347"/>
      <c r="D38" s="348"/>
      <c r="E38" s="435">
        <f>D38*C38</f>
        <v>0</v>
      </c>
      <c r="F38" s="436"/>
    </row>
    <row r="39" spans="2:18" ht="32.25" customHeight="1" x14ac:dyDescent="0.2">
      <c r="B39" s="49" t="s">
        <v>967</v>
      </c>
      <c r="C39" s="42"/>
      <c r="D39" s="42"/>
      <c r="E39" s="42"/>
      <c r="F39" s="42"/>
      <c r="G39" s="42"/>
      <c r="H39" s="42"/>
    </row>
    <row r="40" spans="2:18" ht="27.75" customHeight="1" x14ac:dyDescent="0.2">
      <c r="B40" s="419" t="s">
        <v>613</v>
      </c>
      <c r="C40" s="419"/>
      <c r="D40" s="419" t="s">
        <v>614</v>
      </c>
      <c r="E40" s="419"/>
      <c r="G40" s="440" t="s">
        <v>100</v>
      </c>
      <c r="H40" s="440"/>
      <c r="I40" s="440"/>
    </row>
    <row r="41" spans="2:18" ht="19.5" customHeight="1" x14ac:dyDescent="0.2">
      <c r="B41" s="417"/>
      <c r="C41" s="418"/>
      <c r="D41" s="416"/>
      <c r="E41" s="416"/>
      <c r="G41" s="439"/>
      <c r="H41" s="439"/>
      <c r="I41" s="439"/>
    </row>
    <row r="42" spans="2:18" ht="12.75" customHeight="1" x14ac:dyDescent="0.2"/>
    <row r="43" spans="2:18" ht="27.75" customHeight="1" x14ac:dyDescent="0.2">
      <c r="B43" s="419" t="s">
        <v>50</v>
      </c>
      <c r="C43" s="419"/>
      <c r="D43" s="419" t="s">
        <v>51</v>
      </c>
      <c r="E43" s="419"/>
      <c r="G43" s="440" t="s">
        <v>629</v>
      </c>
      <c r="H43" s="440"/>
      <c r="I43" s="440"/>
    </row>
    <row r="44" spans="2:18" ht="19.5" customHeight="1" x14ac:dyDescent="0.2">
      <c r="B44" s="417"/>
      <c r="C44" s="418"/>
      <c r="D44" s="507"/>
      <c r="E44" s="507"/>
      <c r="G44" s="441" t="s">
        <v>630</v>
      </c>
      <c r="H44" s="442"/>
      <c r="I44" s="508"/>
      <c r="P44" s="65"/>
      <c r="Q44" s="65"/>
      <c r="R44" s="65"/>
    </row>
    <row r="45" spans="2:18" ht="12.75" customHeight="1" x14ac:dyDescent="0.2">
      <c r="F45" s="45"/>
      <c r="G45" s="443"/>
      <c r="H45" s="444"/>
      <c r="I45" s="509"/>
    </row>
    <row r="46" spans="2:18" ht="27.75" customHeight="1" x14ac:dyDescent="0.2">
      <c r="B46" s="419" t="s">
        <v>956</v>
      </c>
      <c r="C46" s="419"/>
      <c r="D46" s="419" t="s">
        <v>615</v>
      </c>
      <c r="E46" s="419"/>
      <c r="G46" s="202"/>
      <c r="H46" s="202"/>
    </row>
    <row r="47" spans="2:18" ht="19.5" customHeight="1" x14ac:dyDescent="0.2">
      <c r="B47" s="417"/>
      <c r="C47" s="418"/>
      <c r="D47" s="417"/>
      <c r="E47" s="418"/>
      <c r="G47" s="202"/>
      <c r="H47" s="202"/>
      <c r="P47" s="65"/>
      <c r="Q47" s="65"/>
      <c r="R47" s="65"/>
    </row>
    <row r="48" spans="2:18" ht="12.75" customHeight="1" x14ac:dyDescent="0.2">
      <c r="B48" s="190"/>
      <c r="C48" s="190"/>
      <c r="D48" s="190"/>
      <c r="E48" s="190"/>
      <c r="F48" s="190"/>
      <c r="G48" s="190"/>
      <c r="H48" s="202"/>
    </row>
    <row r="49" spans="2:27" ht="27.75" customHeight="1" x14ac:dyDescent="0.2">
      <c r="B49" s="419" t="s">
        <v>957</v>
      </c>
      <c r="C49" s="419"/>
      <c r="D49" s="419" t="s">
        <v>616</v>
      </c>
      <c r="E49" s="419"/>
      <c r="G49" s="202"/>
      <c r="H49" s="202"/>
      <c r="L49" s="202"/>
      <c r="M49" s="202"/>
      <c r="N49" s="202"/>
    </row>
    <row r="50" spans="2:27" ht="19.5" customHeight="1" x14ac:dyDescent="0.2">
      <c r="B50" s="417"/>
      <c r="C50" s="418"/>
      <c r="D50" s="417"/>
      <c r="E50" s="418"/>
      <c r="G50" s="202"/>
      <c r="H50" s="202"/>
      <c r="L50" s="203"/>
      <c r="M50" s="203"/>
      <c r="N50" s="203"/>
    </row>
    <row r="51" spans="2:27" ht="23.25" customHeight="1" x14ac:dyDescent="0.2">
      <c r="B51" s="39"/>
      <c r="C51" s="39"/>
      <c r="D51" s="39"/>
      <c r="E51" s="39"/>
      <c r="G51" s="202"/>
      <c r="H51" s="202"/>
    </row>
    <row r="52" spans="2:27" ht="27.75" customHeight="1" x14ac:dyDescent="0.2">
      <c r="B52" s="423" t="s">
        <v>1001</v>
      </c>
      <c r="C52" s="423"/>
      <c r="D52" s="39"/>
      <c r="E52" s="39"/>
      <c r="G52" s="202"/>
      <c r="H52" s="202"/>
    </row>
    <row r="53" spans="2:27" ht="19.5" customHeight="1" x14ac:dyDescent="0.2">
      <c r="B53" s="417"/>
      <c r="C53" s="418"/>
      <c r="D53" s="39"/>
      <c r="E53" s="39"/>
      <c r="G53" s="202"/>
      <c r="H53" s="202"/>
    </row>
    <row r="54" spans="2:27" ht="12.75" customHeight="1" x14ac:dyDescent="0.2">
      <c r="B54" s="190"/>
      <c r="C54" s="190"/>
      <c r="D54" s="39"/>
      <c r="E54" s="39"/>
      <c r="G54" s="202"/>
      <c r="H54" s="202"/>
    </row>
    <row r="55" spans="2:27" ht="17.25" customHeight="1" x14ac:dyDescent="0.2">
      <c r="B55" s="80" t="s">
        <v>1002</v>
      </c>
      <c r="C55" s="42"/>
      <c r="D55" s="42"/>
      <c r="E55" s="42"/>
      <c r="F55" s="42"/>
      <c r="G55" s="42"/>
      <c r="H55" s="42"/>
    </row>
    <row r="56" spans="2:27" ht="61.5" customHeight="1" x14ac:dyDescent="0.2">
      <c r="B56" s="420"/>
      <c r="C56" s="421"/>
      <c r="D56" s="421"/>
      <c r="E56" s="421"/>
      <c r="F56" s="421"/>
      <c r="G56" s="421"/>
      <c r="H56" s="421"/>
      <c r="I56" s="422"/>
    </row>
    <row r="57" spans="2:27" ht="12.75" customHeight="1" x14ac:dyDescent="0.2">
      <c r="B57" s="229"/>
      <c r="C57" s="229"/>
      <c r="D57" s="230"/>
      <c r="E57" s="230"/>
      <c r="F57" s="230"/>
      <c r="L57" s="33"/>
      <c r="M57" s="33"/>
      <c r="N57" s="33"/>
    </row>
    <row r="58" spans="2:27" ht="39.950000000000003" customHeight="1" x14ac:dyDescent="0.2">
      <c r="B58" s="499" t="s">
        <v>1043</v>
      </c>
      <c r="C58" s="499"/>
      <c r="D58" s="499"/>
      <c r="E58" s="499"/>
      <c r="F58" s="499"/>
      <c r="G58" s="499"/>
      <c r="H58" s="499"/>
      <c r="I58" s="499"/>
      <c r="J58" s="499"/>
      <c r="L58" s="33"/>
      <c r="M58" s="33"/>
      <c r="N58" s="33"/>
      <c r="P58" s="50"/>
      <c r="Q58" s="50"/>
      <c r="X58" s="231"/>
      <c r="Y58" s="34"/>
      <c r="Z58" s="34"/>
      <c r="AA58" s="34"/>
    </row>
    <row r="59" spans="2:27" ht="18" x14ac:dyDescent="0.2">
      <c r="B59" s="445" t="s">
        <v>904</v>
      </c>
      <c r="C59" s="445"/>
      <c r="D59" s="445"/>
      <c r="E59" s="445"/>
      <c r="F59" s="445"/>
      <c r="G59" s="445"/>
      <c r="H59" s="445"/>
      <c r="I59" s="463" t="s">
        <v>905</v>
      </c>
      <c r="J59" s="463"/>
      <c r="L59" s="33"/>
      <c r="M59" s="33"/>
      <c r="N59" s="33"/>
      <c r="P59" s="50"/>
      <c r="Q59" s="50"/>
      <c r="X59" s="231"/>
      <c r="Y59" s="34"/>
      <c r="Z59" s="34"/>
      <c r="AA59" s="34"/>
    </row>
    <row r="60" spans="2:27" ht="15.95" customHeight="1" x14ac:dyDescent="0.2">
      <c r="B60" s="407" t="str">
        <f>'2 Priskorg'!B53</f>
        <v>2.1.1 Hälsoprofil inklusive konditionstest (individ och grupp)</v>
      </c>
      <c r="C60" s="407"/>
      <c r="D60" s="407"/>
      <c r="E60" s="407"/>
      <c r="F60" s="407"/>
      <c r="G60" s="407"/>
      <c r="H60" s="407"/>
      <c r="I60" s="446">
        <f>SUM('2 Priskorg'!$P$65:$P$65)</f>
        <v>0</v>
      </c>
      <c r="J60" s="446"/>
      <c r="K60" s="316"/>
      <c r="L60" s="317"/>
      <c r="M60" s="317"/>
      <c r="N60" s="317"/>
      <c r="P60" s="50"/>
      <c r="Q60" s="50"/>
      <c r="X60" s="231"/>
      <c r="Y60" s="34"/>
      <c r="Z60" s="34"/>
      <c r="AA60" s="34"/>
    </row>
    <row r="61" spans="2:27" ht="15.95" customHeight="1" x14ac:dyDescent="0.2">
      <c r="B61" s="407" t="str">
        <f>'2 Priskorg'!B67</f>
        <v>2.1.2 Hälsofrämjande rådgivning/coachning (individ)</v>
      </c>
      <c r="C61" s="407"/>
      <c r="D61" s="407"/>
      <c r="E61" s="407"/>
      <c r="F61" s="407"/>
      <c r="G61" s="407"/>
      <c r="H61" s="407"/>
      <c r="I61" s="446">
        <f>SUM('2 Priskorg'!$P$77:$P$79)</f>
        <v>0</v>
      </c>
      <c r="J61" s="446"/>
      <c r="K61" s="316"/>
      <c r="L61" s="317"/>
      <c r="M61" s="317"/>
      <c r="N61" s="317"/>
      <c r="P61" s="50"/>
      <c r="Q61" s="50"/>
      <c r="X61" s="231"/>
      <c r="Y61" s="34"/>
      <c r="Z61" s="34"/>
      <c r="AA61" s="34"/>
    </row>
    <row r="62" spans="2:27" ht="15.95" customHeight="1" x14ac:dyDescent="0.2">
      <c r="B62" s="407" t="str">
        <f>'2 Priskorg'!B89</f>
        <v>2.1.3 Hälsofrämjande rådgivning (organisation)</v>
      </c>
      <c r="C62" s="407"/>
      <c r="D62" s="407"/>
      <c r="E62" s="407"/>
      <c r="F62" s="407"/>
      <c r="G62" s="407"/>
      <c r="H62" s="407"/>
      <c r="I62" s="446">
        <f>SUM('2 Priskorg'!$P$99:$P$100)</f>
        <v>0</v>
      </c>
      <c r="J62" s="446"/>
      <c r="K62" s="316"/>
      <c r="L62" s="317"/>
      <c r="M62" s="317"/>
      <c r="N62" s="317"/>
      <c r="P62" s="50"/>
      <c r="Q62" s="50"/>
      <c r="X62" s="231"/>
      <c r="Y62" s="34"/>
      <c r="Z62" s="34"/>
      <c r="AA62" s="34"/>
    </row>
    <row r="63" spans="2:27" ht="15.95" customHeight="1" x14ac:dyDescent="0.2">
      <c r="B63" s="407" t="str">
        <f>'2 Priskorg'!B110</f>
        <v>2.1.4 Förebyggande besök( individ)</v>
      </c>
      <c r="C63" s="407"/>
      <c r="D63" s="407"/>
      <c r="E63" s="407"/>
      <c r="F63" s="407"/>
      <c r="G63" s="407"/>
      <c r="H63" s="407"/>
      <c r="I63" s="446">
        <f>SUM('2 Priskorg'!$P$120:$P$125)</f>
        <v>0</v>
      </c>
      <c r="J63" s="446"/>
      <c r="K63" s="316"/>
      <c r="L63" s="317"/>
      <c r="M63" s="317"/>
      <c r="N63" s="317"/>
      <c r="P63" s="50"/>
      <c r="Q63" s="50"/>
      <c r="X63" s="231"/>
      <c r="Y63" s="34"/>
      <c r="Z63" s="34"/>
      <c r="AA63" s="34"/>
    </row>
    <row r="64" spans="2:27" ht="15.95" customHeight="1" x14ac:dyDescent="0.2">
      <c r="B64" s="407" t="str">
        <f>'2 Priskorg'!B127</f>
        <v>2.1.5 Förebyggande samtalsstöd (individ)</v>
      </c>
      <c r="C64" s="407"/>
      <c r="D64" s="407"/>
      <c r="E64" s="407"/>
      <c r="F64" s="407"/>
      <c r="G64" s="407"/>
      <c r="H64" s="407"/>
      <c r="I64" s="446">
        <f>SUM('2 Priskorg'!$P$137:$P$138)</f>
        <v>0</v>
      </c>
      <c r="J64" s="446"/>
      <c r="K64" s="316"/>
      <c r="L64" s="317"/>
      <c r="M64" s="317"/>
      <c r="N64" s="317"/>
      <c r="P64" s="50"/>
      <c r="Q64" s="50"/>
      <c r="X64" s="231"/>
      <c r="Y64" s="34"/>
      <c r="Z64" s="34"/>
      <c r="AA64" s="34"/>
    </row>
    <row r="65" spans="2:27" ht="15.95" customHeight="1" x14ac:dyDescent="0.2">
      <c r="B65" s="407" t="str">
        <f>'2 Priskorg'!B148</f>
        <v>2.1.6 Chefsstöd (individ och grupp)</v>
      </c>
      <c r="C65" s="407"/>
      <c r="D65" s="407"/>
      <c r="E65" s="407"/>
      <c r="F65" s="407"/>
      <c r="G65" s="407"/>
      <c r="H65" s="407"/>
      <c r="I65" s="408">
        <f>SUM('2 Priskorg'!$P$158:$P$165)</f>
        <v>0</v>
      </c>
      <c r="J65" s="409"/>
      <c r="K65" s="316"/>
      <c r="L65" s="317"/>
      <c r="M65" s="317"/>
      <c r="N65" s="317"/>
      <c r="P65" s="50"/>
      <c r="Q65" s="50"/>
      <c r="X65" s="231"/>
      <c r="Y65" s="34"/>
      <c r="Z65" s="34"/>
      <c r="AA65" s="34"/>
    </row>
    <row r="66" spans="2:27" ht="15.95" customHeight="1" x14ac:dyDescent="0.2">
      <c r="B66" s="407" t="str">
        <f>'2 Priskorg'!B175</f>
        <v>2.1.7 Systematiskt arbetsmiljöarbete (SAM)</v>
      </c>
      <c r="C66" s="407"/>
      <c r="D66" s="407"/>
      <c r="E66" s="407"/>
      <c r="F66" s="407"/>
      <c r="G66" s="407"/>
      <c r="H66" s="407"/>
      <c r="I66" s="408">
        <f>SUM('2 Priskorg'!$P$185:$P$187)</f>
        <v>0</v>
      </c>
      <c r="J66" s="409"/>
      <c r="K66" s="316"/>
      <c r="L66" s="317"/>
      <c r="M66" s="317"/>
      <c r="N66" s="317"/>
      <c r="P66" s="50"/>
      <c r="Q66" s="50"/>
      <c r="X66" s="231"/>
      <c r="Y66" s="34"/>
      <c r="Z66" s="34"/>
      <c r="AA66" s="34"/>
    </row>
    <row r="67" spans="2:27" ht="15.95" customHeight="1" x14ac:dyDescent="0.2">
      <c r="B67" s="407" t="str">
        <f>'2 Priskorg'!B197</f>
        <v>2.1.8 Ergonomisk genomgång av arbetsplats (individ)</v>
      </c>
      <c r="C67" s="407"/>
      <c r="D67" s="407"/>
      <c r="E67" s="407"/>
      <c r="F67" s="407"/>
      <c r="G67" s="407"/>
      <c r="H67" s="407"/>
      <c r="I67" s="408">
        <f>SUM('2 Priskorg'!$P$207)</f>
        <v>0</v>
      </c>
      <c r="J67" s="409"/>
      <c r="K67" s="316"/>
      <c r="L67" s="317"/>
      <c r="M67" s="317"/>
      <c r="N67" s="317"/>
      <c r="P67" s="50"/>
      <c r="Q67" s="50"/>
      <c r="X67" s="231"/>
      <c r="Y67" s="34"/>
      <c r="Z67" s="34"/>
      <c r="AA67" s="34"/>
    </row>
    <row r="68" spans="2:27" ht="15.95" customHeight="1" x14ac:dyDescent="0.2">
      <c r="B68" s="407" t="str">
        <f>'2 Priskorg'!B217</f>
        <v>2.1.9 Ergonomisk genomgång av arbetsplatser (grupp)</v>
      </c>
      <c r="C68" s="407"/>
      <c r="D68" s="407"/>
      <c r="E68" s="407"/>
      <c r="F68" s="407"/>
      <c r="G68" s="407"/>
      <c r="H68" s="407"/>
      <c r="I68" s="408">
        <f>SUM('2 Priskorg'!$P$227)</f>
        <v>0</v>
      </c>
      <c r="J68" s="409"/>
      <c r="K68" s="316"/>
      <c r="L68" s="317"/>
      <c r="M68" s="317"/>
      <c r="N68" s="317"/>
      <c r="P68" s="50"/>
      <c r="Q68" s="50"/>
      <c r="X68" s="231"/>
      <c r="Y68" s="34"/>
      <c r="Z68" s="34"/>
      <c r="AA68" s="34"/>
    </row>
    <row r="69" spans="2:27" ht="15.95" customHeight="1" x14ac:dyDescent="0.2">
      <c r="B69" s="407" t="str">
        <f>'2 Priskorg'!B237</f>
        <v>2.1.10 Ergonomisk genomgång (Organisation)</v>
      </c>
      <c r="C69" s="407"/>
      <c r="D69" s="407"/>
      <c r="E69" s="407"/>
      <c r="F69" s="407"/>
      <c r="G69" s="407"/>
      <c r="H69" s="407"/>
      <c r="I69" s="408">
        <f>SUM('2 Priskorg'!$P$248)</f>
        <v>0</v>
      </c>
      <c r="J69" s="409"/>
      <c r="K69" s="316"/>
      <c r="L69" s="317"/>
      <c r="M69" s="317"/>
      <c r="N69" s="317"/>
      <c r="P69" s="50"/>
      <c r="Q69" s="50"/>
      <c r="X69" s="231"/>
      <c r="Y69" s="34"/>
      <c r="Z69" s="34"/>
      <c r="AA69" s="34"/>
    </row>
    <row r="70" spans="2:27" ht="15.95" customHeight="1" x14ac:dyDescent="0.2">
      <c r="B70" s="407" t="str">
        <f>'2 Priskorg'!B258</f>
        <v xml:space="preserve">2.1.11 Valfri hälsoundersökning </v>
      </c>
      <c r="C70" s="407"/>
      <c r="D70" s="407"/>
      <c r="E70" s="407"/>
      <c r="F70" s="407"/>
      <c r="G70" s="407"/>
      <c r="H70" s="407"/>
      <c r="I70" s="446">
        <f>SUM('2 Priskorg'!$P$268:$P$269)</f>
        <v>0</v>
      </c>
      <c r="J70" s="446"/>
      <c r="K70" s="316"/>
      <c r="L70" s="317"/>
      <c r="M70" s="317"/>
      <c r="N70" s="317"/>
      <c r="P70" s="50"/>
      <c r="Q70" s="50"/>
      <c r="X70" s="231"/>
      <c r="Y70" s="34"/>
      <c r="Z70" s="34"/>
      <c r="AA70" s="34"/>
    </row>
    <row r="71" spans="2:27" ht="15.95" customHeight="1" x14ac:dyDescent="0.2">
      <c r="B71" s="407" t="str">
        <f>'2 Priskorg'!B279</f>
        <v>2.1.12 Övriga hälsoundersökningar, läkarintyg och tjänstbarhetsintyg</v>
      </c>
      <c r="C71" s="407"/>
      <c r="D71" s="407"/>
      <c r="E71" s="407"/>
      <c r="F71" s="407"/>
      <c r="G71" s="407"/>
      <c r="H71" s="407"/>
      <c r="I71" s="446">
        <f>SUM('2 Priskorg'!$P$289:$P$292)</f>
        <v>0</v>
      </c>
      <c r="J71" s="446"/>
      <c r="K71" s="316"/>
      <c r="L71" s="317"/>
      <c r="M71" s="317"/>
      <c r="N71" s="317"/>
      <c r="P71" s="50"/>
      <c r="Q71" s="50"/>
      <c r="X71" s="231"/>
      <c r="Y71" s="34"/>
      <c r="Z71" s="34"/>
      <c r="AA71" s="34"/>
    </row>
    <row r="72" spans="2:27" ht="15.95" customHeight="1" x14ac:dyDescent="0.2">
      <c r="B72" s="407" t="str">
        <f>'2 Priskorg'!B302</f>
        <v>2.1.13 Medicinska kontroller i arbetslivet</v>
      </c>
      <c r="C72" s="407"/>
      <c r="D72" s="407"/>
      <c r="E72" s="407"/>
      <c r="F72" s="407"/>
      <c r="G72" s="407"/>
      <c r="H72" s="407"/>
      <c r="I72" s="446">
        <f>SUM('2 Priskorg'!$P$312:$P$315)</f>
        <v>0</v>
      </c>
      <c r="J72" s="446"/>
      <c r="K72" s="316"/>
      <c r="L72" s="317"/>
      <c r="M72" s="317"/>
      <c r="N72" s="317"/>
      <c r="P72" s="50"/>
      <c r="Q72" s="50"/>
      <c r="X72" s="231"/>
      <c r="Y72" s="34"/>
      <c r="Z72" s="34"/>
      <c r="AA72" s="34"/>
    </row>
    <row r="73" spans="2:27" ht="15.95" customHeight="1" x14ac:dyDescent="0.2">
      <c r="B73" s="407" t="str">
        <f>'2 Priskorg'!B326</f>
        <v>2.2.1 Konflikthantering (individ och grupp)</v>
      </c>
      <c r="C73" s="407"/>
      <c r="D73" s="407"/>
      <c r="E73" s="407"/>
      <c r="F73" s="407"/>
      <c r="G73" s="407"/>
      <c r="H73" s="407"/>
      <c r="I73" s="408">
        <f>SUM('2 Priskorg'!$P$336:$P$337)</f>
        <v>0</v>
      </c>
      <c r="J73" s="409"/>
      <c r="K73" s="316"/>
      <c r="L73" s="317"/>
      <c r="M73" s="317"/>
      <c r="N73" s="317"/>
      <c r="P73" s="50"/>
      <c r="Q73" s="50"/>
      <c r="X73" s="231"/>
      <c r="Y73" s="34"/>
      <c r="Z73" s="34"/>
      <c r="AA73" s="34"/>
    </row>
    <row r="74" spans="2:27" ht="15.95" customHeight="1" x14ac:dyDescent="0.2">
      <c r="B74" s="407" t="str">
        <f>'2 Priskorg'!B347</f>
        <v>2.2.2 Krisstöd (individ och grupp)</v>
      </c>
      <c r="C74" s="407"/>
      <c r="D74" s="407"/>
      <c r="E74" s="407"/>
      <c r="F74" s="407"/>
      <c r="G74" s="407"/>
      <c r="H74" s="407"/>
      <c r="I74" s="408">
        <f>SUM('2 Priskorg'!$P$357:$P$358)</f>
        <v>0</v>
      </c>
      <c r="J74" s="409"/>
      <c r="K74" s="316"/>
      <c r="L74" s="317"/>
      <c r="M74" s="317"/>
      <c r="N74" s="317"/>
      <c r="P74" s="50"/>
      <c r="Q74" s="50"/>
      <c r="X74" s="231"/>
      <c r="Y74" s="34"/>
      <c r="Z74" s="34"/>
      <c r="AA74" s="34"/>
    </row>
    <row r="75" spans="2:27" ht="15.95" customHeight="1" x14ac:dyDescent="0.2">
      <c r="B75" s="407" t="str">
        <f>'2 Priskorg'!B368</f>
        <v>2.2.3 Stresshantering (individ)</v>
      </c>
      <c r="C75" s="407"/>
      <c r="D75" s="407"/>
      <c r="E75" s="407"/>
      <c r="F75" s="407"/>
      <c r="G75" s="407"/>
      <c r="H75" s="407"/>
      <c r="I75" s="408">
        <f>SUM('2 Priskorg'!$P$378:$P$379)</f>
        <v>0</v>
      </c>
      <c r="J75" s="409"/>
      <c r="K75" s="316"/>
      <c r="L75" s="317"/>
      <c r="M75" s="317"/>
      <c r="N75" s="317"/>
      <c r="P75" s="50"/>
      <c r="Q75" s="50"/>
      <c r="X75" s="231"/>
      <c r="Y75" s="34"/>
      <c r="Z75" s="34"/>
      <c r="AA75" s="34"/>
    </row>
    <row r="76" spans="2:27" ht="15.95" customHeight="1" x14ac:dyDescent="0.2">
      <c r="B76" s="407" t="str">
        <f>'2 Priskorg'!B389</f>
        <v>2.2.4 Kränkande särbehandling (individ och grupp)</v>
      </c>
      <c r="C76" s="407"/>
      <c r="D76" s="407"/>
      <c r="E76" s="407"/>
      <c r="F76" s="407"/>
      <c r="G76" s="407"/>
      <c r="H76" s="407"/>
      <c r="I76" s="408">
        <f>SUM('2 Priskorg'!$P$399:$P$400)</f>
        <v>0</v>
      </c>
      <c r="J76" s="409"/>
      <c r="K76" s="316"/>
      <c r="L76" s="317"/>
      <c r="M76" s="317"/>
      <c r="N76" s="317"/>
      <c r="P76" s="50"/>
      <c r="Q76" s="50"/>
      <c r="X76" s="231"/>
      <c r="Y76" s="34"/>
      <c r="Z76" s="34"/>
      <c r="AA76" s="34"/>
    </row>
    <row r="77" spans="2:27" ht="15.95" customHeight="1" x14ac:dyDescent="0.2">
      <c r="B77" s="407" t="str">
        <f>'2 Priskorg'!B410</f>
        <v>2.2.5 Rehabiliterande besök (individ)</v>
      </c>
      <c r="C77" s="407"/>
      <c r="D77" s="407"/>
      <c r="E77" s="407"/>
      <c r="F77" s="407"/>
      <c r="G77" s="407"/>
      <c r="H77" s="407"/>
      <c r="I77" s="408">
        <f>SUM('2 Priskorg'!$P$420:$P$425)</f>
        <v>0</v>
      </c>
      <c r="J77" s="409"/>
      <c r="K77" s="316"/>
      <c r="L77" s="317"/>
      <c r="M77" s="317"/>
      <c r="N77" s="317"/>
      <c r="P77" s="50"/>
      <c r="Q77" s="50"/>
      <c r="X77" s="231"/>
      <c r="Y77" s="34"/>
      <c r="Z77" s="34"/>
      <c r="AA77" s="34"/>
    </row>
    <row r="78" spans="2:27" ht="15.95" customHeight="1" x14ac:dyDescent="0.2">
      <c r="B78" s="407" t="str">
        <f>'2 Priskorg'!B427</f>
        <v>2.2.6 Rehabiliterande samtalsstöd (individ)</v>
      </c>
      <c r="C78" s="407"/>
      <c r="D78" s="407"/>
      <c r="E78" s="407"/>
      <c r="F78" s="407"/>
      <c r="G78" s="407"/>
      <c r="H78" s="407"/>
      <c r="I78" s="408">
        <f>SUM('2 Priskorg'!$P$436:$P$438)</f>
        <v>0</v>
      </c>
      <c r="J78" s="409"/>
      <c r="K78" s="316"/>
      <c r="L78" s="317"/>
      <c r="M78" s="317"/>
      <c r="N78" s="317"/>
      <c r="P78" s="50"/>
      <c r="Q78" s="50"/>
      <c r="X78" s="231"/>
      <c r="Y78" s="34"/>
      <c r="Z78" s="34"/>
      <c r="AA78" s="34"/>
    </row>
    <row r="79" spans="2:27" ht="15.95" customHeight="1" x14ac:dyDescent="0.2">
      <c r="B79" s="407" t="str">
        <f>'2 Priskorg'!B448</f>
        <v>2.2.7 Arbetsanpassning och rehabilitering (individ och organisation)</v>
      </c>
      <c r="C79" s="407"/>
      <c r="D79" s="407"/>
      <c r="E79" s="407"/>
      <c r="F79" s="407"/>
      <c r="G79" s="407"/>
      <c r="H79" s="407"/>
      <c r="I79" s="408">
        <f>SUM('2 Priskorg'!$P$458:$P$462)</f>
        <v>0</v>
      </c>
      <c r="J79" s="409"/>
      <c r="K79" s="316"/>
      <c r="L79" s="317"/>
      <c r="M79" s="317"/>
      <c r="N79" s="317"/>
      <c r="P79" s="50"/>
      <c r="Q79" s="50"/>
      <c r="X79" s="231"/>
      <c r="Y79" s="34"/>
      <c r="Z79" s="34"/>
      <c r="AA79" s="34"/>
    </row>
    <row r="80" spans="2:27" ht="15.95" customHeight="1" x14ac:dyDescent="0.2">
      <c r="B80" s="407" t="str">
        <f>'2 Priskorg'!B472</f>
        <v>2.2.8 Teambaserad utredning av arbetsförmåga (individ och organisation)</v>
      </c>
      <c r="C80" s="407"/>
      <c r="D80" s="407"/>
      <c r="E80" s="407"/>
      <c r="F80" s="407"/>
      <c r="G80" s="407"/>
      <c r="H80" s="407"/>
      <c r="I80" s="408">
        <f>SUM('2 Priskorg'!$P$482:$P$482)</f>
        <v>0</v>
      </c>
      <c r="J80" s="409"/>
      <c r="K80" s="316"/>
      <c r="L80" s="317"/>
      <c r="M80" s="317"/>
      <c r="N80" s="317"/>
      <c r="P80" s="50"/>
      <c r="Q80" s="50"/>
      <c r="X80" s="231"/>
      <c r="Y80" s="34"/>
      <c r="Z80" s="34"/>
      <c r="AA80" s="34"/>
    </row>
    <row r="81" spans="2:27" ht="15.95" customHeight="1" x14ac:dyDescent="0.2">
      <c r="B81" s="407" t="str">
        <f>'2 Priskorg'!B492</f>
        <v>2.2.9 Utredning och stöd vid risk och skadligt bruk (individ och organisation)</v>
      </c>
      <c r="C81" s="407"/>
      <c r="D81" s="407"/>
      <c r="E81" s="407"/>
      <c r="F81" s="407"/>
      <c r="G81" s="407"/>
      <c r="H81" s="407"/>
      <c r="I81" s="408">
        <f>SUM('2 Priskorg'!$P$502:$P$503)</f>
        <v>0</v>
      </c>
      <c r="J81" s="409"/>
      <c r="K81" s="316"/>
      <c r="L81" s="317"/>
      <c r="M81" s="317"/>
      <c r="N81" s="317"/>
      <c r="P81" s="50"/>
      <c r="Q81" s="50"/>
      <c r="X81" s="231"/>
      <c r="Y81" s="34"/>
      <c r="Z81" s="34"/>
      <c r="AA81" s="34"/>
    </row>
    <row r="82" spans="2:27" ht="15.95" customHeight="1" x14ac:dyDescent="0.2">
      <c r="B82" s="407" t="str">
        <f>'2 Priskorg'!B29</f>
        <v>Extra tider för kompetenser</v>
      </c>
      <c r="C82" s="407"/>
      <c r="D82" s="407"/>
      <c r="E82" s="407"/>
      <c r="F82" s="407"/>
      <c r="G82" s="407"/>
      <c r="H82" s="407"/>
      <c r="I82" s="408">
        <f>SUM('2 Priskorg'!$P$34:$P$41)</f>
        <v>0</v>
      </c>
      <c r="J82" s="409"/>
      <c r="K82" s="316"/>
      <c r="L82" s="317"/>
      <c r="M82" s="317"/>
      <c r="N82" s="317"/>
      <c r="P82" s="50"/>
      <c r="Q82" s="50"/>
      <c r="X82" s="231"/>
      <c r="Y82" s="34"/>
      <c r="Z82" s="34"/>
      <c r="AA82" s="34"/>
    </row>
    <row r="83" spans="2:27" ht="15.95" customHeight="1" x14ac:dyDescent="0.2">
      <c r="B83" s="315"/>
      <c r="C83" s="315"/>
      <c r="D83" s="315"/>
      <c r="E83" s="315"/>
      <c r="F83" s="315"/>
      <c r="I83" s="45"/>
      <c r="L83" s="33"/>
      <c r="M83" s="33"/>
      <c r="N83" s="33"/>
      <c r="P83" s="50"/>
      <c r="Q83" s="50"/>
      <c r="X83" s="231"/>
      <c r="Y83" s="34"/>
      <c r="Z83" s="34"/>
      <c r="AA83" s="34"/>
    </row>
    <row r="84" spans="2:27" ht="35.25" customHeight="1" x14ac:dyDescent="0.2">
      <c r="F84" s="514" t="s">
        <v>890</v>
      </c>
      <c r="G84" s="514"/>
      <c r="H84" s="515"/>
      <c r="I84" s="512">
        <f>SUM($I$60:$J$82)</f>
        <v>0</v>
      </c>
      <c r="J84" s="513"/>
      <c r="L84" s="33"/>
      <c r="M84" s="33"/>
      <c r="N84" s="33"/>
      <c r="P84" s="50"/>
      <c r="Q84" s="50"/>
      <c r="X84" s="231"/>
      <c r="Y84" s="34"/>
      <c r="Z84" s="34"/>
      <c r="AA84" s="34"/>
    </row>
    <row r="85" spans="2:27" ht="21.75" customHeight="1" x14ac:dyDescent="0.2">
      <c r="L85" s="33"/>
      <c r="M85" s="33"/>
      <c r="N85" s="33"/>
      <c r="P85" s="50"/>
      <c r="Q85" s="50"/>
      <c r="X85" s="231"/>
      <c r="Y85" s="34"/>
      <c r="Z85" s="34"/>
      <c r="AA85" s="34"/>
    </row>
    <row r="86" spans="2:27" ht="39.950000000000003" customHeight="1" x14ac:dyDescent="0.2">
      <c r="B86" s="318" t="s">
        <v>1044</v>
      </c>
      <c r="C86" s="50"/>
      <c r="D86" s="50"/>
      <c r="E86" s="50"/>
      <c r="F86" s="50"/>
      <c r="G86" s="66"/>
      <c r="H86" s="66"/>
      <c r="I86" s="66"/>
      <c r="J86" s="66"/>
      <c r="K86" s="66"/>
      <c r="L86" s="66"/>
      <c r="M86" s="33"/>
      <c r="N86" s="33"/>
      <c r="P86" s="50"/>
      <c r="Q86" s="50"/>
      <c r="X86" s="231"/>
      <c r="Y86" s="34"/>
      <c r="Z86" s="34"/>
      <c r="AA86" s="34"/>
    </row>
    <row r="87" spans="2:27" ht="18" x14ac:dyDescent="0.2">
      <c r="B87" s="445" t="s">
        <v>904</v>
      </c>
      <c r="C87" s="445"/>
      <c r="D87" s="445"/>
      <c r="E87" s="445"/>
      <c r="F87" s="445"/>
      <c r="G87" s="445"/>
      <c r="H87" s="445"/>
      <c r="I87" s="463" t="s">
        <v>905</v>
      </c>
      <c r="J87" s="463"/>
      <c r="L87" s="33"/>
      <c r="M87" s="33"/>
      <c r="N87" s="33"/>
      <c r="P87" s="50"/>
      <c r="Q87" s="50"/>
      <c r="X87" s="231"/>
      <c r="Y87" s="34"/>
      <c r="Z87" s="34"/>
      <c r="AA87" s="34"/>
    </row>
    <row r="88" spans="2:27" ht="15.95" customHeight="1" x14ac:dyDescent="0.2">
      <c r="B88" s="447" t="str">
        <f>'2.1 Styckpriskorg'!B8</f>
        <v>2.2.1 Pris vaccinationer vid smittoexponering i tjänsten</v>
      </c>
      <c r="C88" s="448"/>
      <c r="D88" s="448"/>
      <c r="E88" s="448"/>
      <c r="F88" s="448"/>
      <c r="G88" s="448"/>
      <c r="H88" s="449"/>
      <c r="I88" s="446">
        <f>SUM('2.1 Styckpriskorg'!$G$11:$G$15)</f>
        <v>0</v>
      </c>
      <c r="J88" s="446"/>
      <c r="K88" s="66"/>
      <c r="L88" s="66"/>
      <c r="M88" s="33"/>
      <c r="N88" s="33"/>
      <c r="P88" s="50"/>
      <c r="Q88" s="50"/>
      <c r="X88" s="231"/>
      <c r="Y88" s="34"/>
      <c r="Z88" s="34"/>
      <c r="AA88" s="34"/>
    </row>
    <row r="89" spans="2:27" ht="15.95" customHeight="1" x14ac:dyDescent="0.2">
      <c r="B89" s="447" t="str">
        <f>'2.1 Styckpriskorg'!B17</f>
        <v>2.2.2 Pris för utbildningar och seminarier</v>
      </c>
      <c r="C89" s="448"/>
      <c r="D89" s="448"/>
      <c r="E89" s="448"/>
      <c r="F89" s="448"/>
      <c r="G89" s="448"/>
      <c r="H89" s="449"/>
      <c r="I89" s="446">
        <f>SUM('2.1 Styckpriskorg'!$N$20:$N$24)</f>
        <v>0</v>
      </c>
      <c r="J89" s="446"/>
      <c r="K89" s="66"/>
      <c r="L89" s="66"/>
      <c r="M89" s="33"/>
      <c r="N89" s="33"/>
      <c r="P89" s="50"/>
      <c r="Q89" s="50"/>
      <c r="X89" s="231"/>
      <c r="Y89" s="34"/>
      <c r="Z89" s="34"/>
      <c r="AA89" s="34"/>
    </row>
    <row r="90" spans="2:27" ht="15.95" customHeight="1" x14ac:dyDescent="0.2">
      <c r="B90" s="447" t="str">
        <f>'2.1 Styckpriskorg'!B31</f>
        <v>2.2.3 Pris för drog- och alkoholtester</v>
      </c>
      <c r="C90" s="448"/>
      <c r="D90" s="448"/>
      <c r="E90" s="448"/>
      <c r="F90" s="448"/>
      <c r="G90" s="448"/>
      <c r="H90" s="449"/>
      <c r="I90" s="446">
        <f>SUM('2.1 Styckpriskorg'!$G$34:$G$38)</f>
        <v>0</v>
      </c>
      <c r="J90" s="446"/>
      <c r="K90" s="66"/>
      <c r="L90" s="66"/>
      <c r="M90" s="33"/>
      <c r="N90" s="33"/>
      <c r="P90" s="50"/>
      <c r="Q90" s="50"/>
      <c r="X90" s="231"/>
      <c r="Y90" s="34"/>
      <c r="Z90" s="34"/>
      <c r="AA90" s="34"/>
    </row>
    <row r="91" spans="2:27" ht="15.95" customHeight="1" x14ac:dyDescent="0.2">
      <c r="B91" s="447" t="str">
        <f>'2.1 Styckpriskorg'!B43</f>
        <v xml:space="preserve">2.2.4.1 Hälsoundersökning </v>
      </c>
      <c r="C91" s="448"/>
      <c r="D91" s="448"/>
      <c r="E91" s="448"/>
      <c r="F91" s="448"/>
      <c r="G91" s="448"/>
      <c r="H91" s="449"/>
      <c r="I91" s="446">
        <f>SUM('2.1 Styckpriskorg'!$P$53)</f>
        <v>0</v>
      </c>
      <c r="J91" s="446"/>
      <c r="K91" s="66"/>
      <c r="L91" s="66"/>
      <c r="M91" s="33"/>
      <c r="N91" s="33"/>
      <c r="P91" s="50"/>
      <c r="Q91" s="50"/>
      <c r="X91" s="231"/>
      <c r="Y91" s="34"/>
      <c r="Z91" s="34"/>
      <c r="AA91" s="34"/>
    </row>
    <row r="92" spans="2:27" ht="15.95" customHeight="1" x14ac:dyDescent="0.2">
      <c r="B92" s="447" t="str">
        <f>'2.1 Styckpriskorg'!B56</f>
        <v>2.2.4.2 Förstadagsintyg – Medicinsk utredning</v>
      </c>
      <c r="C92" s="448"/>
      <c r="D92" s="448"/>
      <c r="E92" s="448"/>
      <c r="F92" s="448"/>
      <c r="G92" s="448"/>
      <c r="H92" s="449"/>
      <c r="I92" s="446">
        <f>SUM('2.1 Styckpriskorg'!$P$66:$P$67)</f>
        <v>0</v>
      </c>
      <c r="J92" s="446"/>
      <c r="K92" s="66"/>
      <c r="L92" s="66"/>
      <c r="M92" s="33"/>
      <c r="N92" s="33"/>
      <c r="P92" s="50"/>
      <c r="Q92" s="50"/>
      <c r="X92" s="231"/>
      <c r="Y92" s="34"/>
      <c r="Z92" s="34"/>
      <c r="AA92" s="34"/>
    </row>
    <row r="93" spans="2:27" ht="21.75" customHeight="1" x14ac:dyDescent="0.2">
      <c r="L93" s="33"/>
      <c r="M93" s="33"/>
      <c r="N93" s="33"/>
      <c r="P93" s="50"/>
      <c r="Q93" s="50"/>
      <c r="X93" s="231"/>
      <c r="Y93" s="34"/>
      <c r="Z93" s="34"/>
      <c r="AA93" s="34"/>
    </row>
    <row r="94" spans="2:27" ht="28.5" customHeight="1" x14ac:dyDescent="0.2">
      <c r="F94" s="475" t="s">
        <v>891</v>
      </c>
      <c r="G94" s="475"/>
      <c r="H94" s="484"/>
      <c r="I94" s="408">
        <f>SUM(I88:J92)</f>
        <v>0</v>
      </c>
      <c r="J94" s="409"/>
      <c r="P94" s="62"/>
      <c r="Q94" s="62"/>
      <c r="R94" s="62"/>
      <c r="S94" s="62"/>
      <c r="T94" s="62"/>
    </row>
    <row r="95" spans="2:27" ht="39.950000000000003" customHeight="1" x14ac:dyDescent="0.2">
      <c r="B95" s="318" t="s">
        <v>1014</v>
      </c>
      <c r="C95" s="50"/>
      <c r="D95" s="50"/>
      <c r="E95" s="50"/>
      <c r="F95" s="50"/>
      <c r="G95" s="66"/>
      <c r="H95" s="66"/>
      <c r="I95" s="66"/>
      <c r="J95" s="66"/>
      <c r="K95" s="66"/>
      <c r="L95" s="66"/>
      <c r="M95" s="33"/>
      <c r="N95" s="33"/>
      <c r="P95" s="50"/>
      <c r="Q95" s="50"/>
      <c r="X95" s="231"/>
      <c r="Y95" s="34"/>
      <c r="Z95" s="34"/>
      <c r="AA95" s="34"/>
    </row>
    <row r="96" spans="2:27" ht="18" customHeight="1" x14ac:dyDescent="0.2">
      <c r="B96" s="445" t="s">
        <v>906</v>
      </c>
      <c r="C96" s="445"/>
      <c r="D96" s="445"/>
      <c r="E96" s="445"/>
      <c r="F96" s="445"/>
      <c r="G96" s="445"/>
      <c r="H96" s="445"/>
      <c r="I96" s="463" t="s">
        <v>905</v>
      </c>
      <c r="J96" s="463"/>
      <c r="L96" s="33"/>
      <c r="M96" s="33"/>
      <c r="N96" s="33"/>
      <c r="P96" s="50"/>
      <c r="Q96" s="50"/>
      <c r="X96" s="231"/>
      <c r="Y96" s="34"/>
      <c r="Z96" s="34"/>
      <c r="AA96" s="34"/>
    </row>
    <row r="97" spans="1:44" ht="15.95" customHeight="1" x14ac:dyDescent="0.2">
      <c r="B97" s="447" t="str">
        <f>'2.2 Priskorg övriga tjänster'!B8</f>
        <v>2.2.1.1 24-timmars krisstöd</v>
      </c>
      <c r="C97" s="448"/>
      <c r="D97" s="448"/>
      <c r="E97" s="448"/>
      <c r="F97" s="448"/>
      <c r="G97" s="448"/>
      <c r="H97" s="449"/>
      <c r="I97" s="446">
        <f>SUM('2.2 Priskorg övriga tjänster'!$P$18:$P$21)</f>
        <v>0</v>
      </c>
      <c r="J97" s="446"/>
      <c r="K97" s="66"/>
      <c r="L97" s="66"/>
      <c r="M97" s="33"/>
      <c r="N97" s="33"/>
      <c r="P97" s="50"/>
      <c r="Q97" s="50"/>
      <c r="X97" s="231"/>
      <c r="Y97" s="34"/>
      <c r="Z97" s="34"/>
      <c r="AA97" s="34"/>
    </row>
    <row r="98" spans="1:44" ht="15.95" customHeight="1" x14ac:dyDescent="0.2">
      <c r="B98" s="447" t="str">
        <f>'2.2 Priskorg övriga tjänster'!B32</f>
        <v>2.2.1.2 Övriga kompetenser</v>
      </c>
      <c r="C98" s="448"/>
      <c r="D98" s="448"/>
      <c r="E98" s="448"/>
      <c r="F98" s="448"/>
      <c r="G98" s="448"/>
      <c r="H98" s="449"/>
      <c r="I98" s="446">
        <f>SUM('2.2 Priskorg övriga tjänster'!$P$41:$P$45)</f>
        <v>0</v>
      </c>
      <c r="J98" s="446"/>
      <c r="K98" s="66"/>
      <c r="L98" s="66"/>
      <c r="M98" s="33"/>
      <c r="N98" s="33"/>
      <c r="P98" s="50"/>
      <c r="Q98" s="50"/>
      <c r="X98" s="231"/>
      <c r="Y98" s="34"/>
      <c r="Z98" s="34"/>
      <c r="AA98" s="34"/>
    </row>
    <row r="99" spans="1:44" ht="15.95" customHeight="1" x14ac:dyDescent="0.2">
      <c r="I99" s="45"/>
      <c r="L99" s="33"/>
      <c r="M99" s="33"/>
      <c r="N99" s="33"/>
      <c r="P99" s="50"/>
      <c r="Q99" s="50"/>
      <c r="X99" s="231"/>
      <c r="Y99" s="34"/>
      <c r="Z99" s="34"/>
      <c r="AA99" s="34"/>
    </row>
    <row r="100" spans="1:44" ht="28.5" customHeight="1" x14ac:dyDescent="0.2">
      <c r="F100" s="475" t="s">
        <v>891</v>
      </c>
      <c r="G100" s="475"/>
      <c r="H100" s="484"/>
      <c r="I100" s="408">
        <f>SUM(I97:J98)</f>
        <v>0</v>
      </c>
      <c r="J100" s="409"/>
      <c r="P100" s="62"/>
      <c r="Q100" s="62"/>
      <c r="R100" s="62"/>
      <c r="S100" s="62"/>
      <c r="T100" s="62"/>
    </row>
    <row r="101" spans="1:44" ht="30" customHeight="1" x14ac:dyDescent="0.2">
      <c r="A101" s="323"/>
      <c r="B101" s="227"/>
      <c r="C101" s="227"/>
      <c r="D101" s="227"/>
      <c r="E101" s="227"/>
      <c r="F101" s="227"/>
      <c r="G101" s="227"/>
      <c r="H101" s="227"/>
      <c r="I101" s="227"/>
      <c r="J101" s="227"/>
      <c r="P101" s="227"/>
      <c r="Q101" s="227"/>
      <c r="R101" s="227"/>
      <c r="S101" s="227"/>
      <c r="T101" s="227"/>
      <c r="X101" s="66"/>
      <c r="Y101" s="324"/>
      <c r="Z101" s="227"/>
      <c r="AA101" s="227"/>
    </row>
    <row r="102" spans="1:44" ht="35.25" customHeight="1" x14ac:dyDescent="0.2">
      <c r="A102" s="323"/>
      <c r="B102" s="227"/>
      <c r="C102" s="227"/>
      <c r="D102" s="227"/>
      <c r="E102" s="227"/>
      <c r="F102" s="475" t="s">
        <v>1045</v>
      </c>
      <c r="G102" s="475"/>
      <c r="H102" s="475"/>
      <c r="I102" s="408">
        <f>I100+I94+I84</f>
        <v>0</v>
      </c>
      <c r="J102" s="409"/>
      <c r="P102" s="227"/>
      <c r="Q102" s="227"/>
      <c r="R102" s="227"/>
      <c r="S102" s="227"/>
      <c r="T102" s="227"/>
      <c r="X102" s="66"/>
      <c r="Y102" s="324"/>
      <c r="Z102" s="227"/>
      <c r="AA102" s="227"/>
    </row>
    <row r="103" spans="1:44" ht="25.5" customHeight="1" x14ac:dyDescent="0.2">
      <c r="A103" s="323"/>
      <c r="B103" s="227"/>
      <c r="C103" s="227"/>
      <c r="D103" s="227"/>
      <c r="E103" s="227"/>
      <c r="F103" s="227"/>
      <c r="G103" s="227"/>
      <c r="H103" s="227"/>
      <c r="I103" s="227"/>
      <c r="J103" s="227"/>
      <c r="P103" s="227"/>
      <c r="Q103" s="227"/>
      <c r="R103" s="227"/>
      <c r="S103" s="227"/>
      <c r="T103" s="227"/>
      <c r="X103" s="66"/>
      <c r="Y103" s="324"/>
      <c r="Z103" s="227"/>
      <c r="AA103" s="227"/>
    </row>
    <row r="104" spans="1:44" ht="19.5" customHeight="1" x14ac:dyDescent="0.2">
      <c r="B104" s="50" t="s">
        <v>160</v>
      </c>
      <c r="F104" s="45"/>
      <c r="K104" s="50"/>
      <c r="N104" s="45"/>
      <c r="AF104" s="56"/>
      <c r="AG104" s="56"/>
      <c r="AH104" s="56"/>
      <c r="AI104" s="56"/>
      <c r="AJ104" s="56"/>
      <c r="AK104" s="56"/>
      <c r="AL104" s="56"/>
      <c r="AM104" s="56"/>
      <c r="AN104" s="56"/>
      <c r="AO104" s="56"/>
      <c r="AP104" s="56"/>
      <c r="AQ104" s="56"/>
      <c r="AR104" s="56"/>
    </row>
    <row r="105" spans="1:44" ht="27.75" customHeight="1" x14ac:dyDescent="0.2">
      <c r="A105" s="188"/>
      <c r="B105" s="483" t="s">
        <v>359</v>
      </c>
      <c r="C105" s="483"/>
      <c r="D105" s="483"/>
      <c r="E105" s="483"/>
      <c r="F105" s="483"/>
      <c r="G105" s="483"/>
      <c r="H105" s="483"/>
      <c r="I105" s="483"/>
      <c r="J105" s="483"/>
      <c r="M105" s="222"/>
      <c r="N105" s="39"/>
      <c r="P105" s="34"/>
      <c r="Q105" s="34"/>
      <c r="R105" s="34"/>
      <c r="S105" s="34"/>
      <c r="T105" s="34"/>
      <c r="U105" s="34"/>
      <c r="V105" s="34"/>
      <c r="W105" s="34"/>
      <c r="X105" s="66"/>
      <c r="Y105" s="67"/>
      <c r="Z105" s="34"/>
      <c r="AA105" s="34"/>
    </row>
    <row r="106" spans="1:44" ht="21.75" hidden="1" customHeight="1" x14ac:dyDescent="0.2">
      <c r="A106" s="192"/>
      <c r="B106" s="469" t="s">
        <v>342</v>
      </c>
      <c r="C106" s="470"/>
      <c r="D106" s="470"/>
      <c r="E106" s="470"/>
      <c r="F106" s="470"/>
      <c r="G106" s="470"/>
      <c r="H106" s="470"/>
      <c r="I106" s="470"/>
      <c r="J106" s="471"/>
      <c r="K106" s="45" t="s">
        <v>351</v>
      </c>
      <c r="L106" s="39"/>
      <c r="M106" s="39"/>
      <c r="N106" s="39"/>
      <c r="P106" s="34"/>
      <c r="Q106" s="34"/>
      <c r="R106" s="34"/>
      <c r="S106" s="34"/>
      <c r="T106" s="34"/>
      <c r="U106" s="34"/>
      <c r="V106" s="34"/>
      <c r="W106" s="34"/>
      <c r="X106" s="66"/>
      <c r="Y106" s="67"/>
      <c r="Z106" s="34"/>
      <c r="AA106" s="34"/>
    </row>
    <row r="107" spans="1:44" x14ac:dyDescent="0.2">
      <c r="A107" s="188">
        <v>1</v>
      </c>
      <c r="B107" s="35"/>
      <c r="C107" s="35"/>
      <c r="D107" s="35"/>
      <c r="E107" s="35"/>
      <c r="F107" s="10"/>
      <c r="G107" s="35"/>
      <c r="H107" s="35"/>
      <c r="I107" s="35"/>
      <c r="J107" s="34"/>
      <c r="P107" s="34"/>
      <c r="Q107" s="34"/>
      <c r="R107" s="34"/>
      <c r="S107" s="34"/>
      <c r="T107" s="34"/>
      <c r="U107" s="34"/>
      <c r="V107" s="34"/>
      <c r="W107" s="34"/>
      <c r="X107" s="66"/>
      <c r="Y107" s="67"/>
      <c r="Z107" s="34"/>
      <c r="AA107" s="34"/>
    </row>
    <row r="108" spans="1:44" ht="27.75" customHeight="1" x14ac:dyDescent="0.2">
      <c r="A108" s="188">
        <v>1</v>
      </c>
      <c r="B108" s="461" t="s">
        <v>113</v>
      </c>
      <c r="C108" s="462"/>
      <c r="D108" s="462"/>
      <c r="L108" s="450" t="s">
        <v>336</v>
      </c>
      <c r="M108" s="451"/>
      <c r="N108" s="452"/>
      <c r="P108" s="34"/>
      <c r="Q108" s="34"/>
      <c r="R108" s="34"/>
      <c r="S108" s="34"/>
      <c r="T108" s="34"/>
      <c r="U108" s="34"/>
      <c r="V108" s="34"/>
      <c r="W108" s="34"/>
      <c r="X108" s="66"/>
      <c r="Y108" s="67"/>
      <c r="Z108" s="34"/>
      <c r="AA108" s="34"/>
    </row>
    <row r="109" spans="1:44" ht="33.75" customHeight="1" x14ac:dyDescent="0.2">
      <c r="A109" s="188">
        <v>1</v>
      </c>
      <c r="B109" s="500" t="s">
        <v>360</v>
      </c>
      <c r="C109" s="501"/>
      <c r="D109" s="501"/>
      <c r="E109" s="501"/>
      <c r="F109" s="501"/>
      <c r="G109" s="501"/>
      <c r="H109" s="501"/>
      <c r="I109" s="501"/>
      <c r="J109" s="501"/>
      <c r="L109" s="453"/>
      <c r="M109" s="454"/>
      <c r="N109" s="455"/>
      <c r="P109" s="34"/>
      <c r="Q109" s="34"/>
      <c r="R109" s="34"/>
      <c r="S109" s="34"/>
      <c r="T109" s="34"/>
      <c r="U109" s="34"/>
      <c r="V109" s="34"/>
      <c r="W109" s="34"/>
      <c r="X109" s="66"/>
      <c r="Y109" s="67"/>
      <c r="Z109" s="34"/>
      <c r="AA109" s="34"/>
    </row>
    <row r="110" spans="1:44" ht="17.25" customHeight="1" x14ac:dyDescent="0.2">
      <c r="A110" s="188">
        <v>1</v>
      </c>
      <c r="B110" s="483"/>
      <c r="C110" s="483"/>
      <c r="D110" s="483"/>
      <c r="F110" s="62"/>
      <c r="G110" s="62"/>
      <c r="H110" s="62"/>
      <c r="I110" s="62"/>
      <c r="J110" s="34"/>
      <c r="L110" s="453"/>
      <c r="M110" s="454"/>
      <c r="N110" s="455"/>
      <c r="P110" s="34"/>
      <c r="Q110" s="34"/>
      <c r="R110" s="34"/>
      <c r="S110" s="34"/>
      <c r="T110" s="34"/>
      <c r="U110" s="34"/>
      <c r="V110" s="34"/>
      <c r="W110" s="34"/>
      <c r="X110" s="66"/>
      <c r="Y110" s="67"/>
      <c r="Z110" s="34"/>
      <c r="AA110" s="34"/>
    </row>
    <row r="111" spans="1:44" ht="25.5" customHeight="1" x14ac:dyDescent="0.2">
      <c r="A111" s="188">
        <v>1</v>
      </c>
      <c r="B111" s="480" t="s">
        <v>136</v>
      </c>
      <c r="C111" s="481"/>
      <c r="D111" s="481"/>
      <c r="E111" s="481"/>
      <c r="F111" s="481"/>
      <c r="G111" s="481"/>
      <c r="H111" s="481"/>
      <c r="I111" s="481"/>
      <c r="J111" s="482"/>
      <c r="L111" s="456"/>
      <c r="M111" s="457"/>
      <c r="N111" s="458"/>
      <c r="O111" s="112"/>
      <c r="P111" s="45"/>
      <c r="Q111" s="34"/>
      <c r="R111" s="34"/>
      <c r="S111" s="34"/>
      <c r="T111" s="34"/>
      <c r="U111" s="34"/>
      <c r="V111" s="34"/>
      <c r="W111" s="34"/>
      <c r="X111" s="66"/>
      <c r="Y111" s="67"/>
      <c r="Z111" s="34"/>
      <c r="AA111" s="34"/>
    </row>
    <row r="112" spans="1:44" ht="25.5" customHeight="1" x14ac:dyDescent="0.2">
      <c r="A112" s="188"/>
      <c r="B112" s="188"/>
      <c r="C112" s="188"/>
      <c r="D112" s="188"/>
      <c r="E112" s="188"/>
      <c r="F112" s="188"/>
      <c r="G112" s="188"/>
      <c r="H112" s="188"/>
      <c r="I112" s="188"/>
      <c r="J112" s="188"/>
      <c r="K112" s="188"/>
      <c r="L112" s="188"/>
      <c r="M112" s="55"/>
      <c r="N112" s="55"/>
      <c r="O112" s="112"/>
      <c r="P112" s="45"/>
      <c r="Q112" s="34"/>
      <c r="R112" s="34"/>
      <c r="S112" s="34"/>
      <c r="T112" s="34"/>
      <c r="U112" s="34"/>
      <c r="V112" s="34"/>
      <c r="W112" s="34"/>
      <c r="X112" s="66"/>
      <c r="Y112" s="67"/>
      <c r="Z112" s="34"/>
      <c r="AA112" s="34"/>
    </row>
    <row r="113" spans="1:35" ht="18.75" customHeight="1" x14ac:dyDescent="0.2">
      <c r="A113" s="188"/>
      <c r="B113" s="473" t="s">
        <v>350</v>
      </c>
      <c r="C113" s="474"/>
      <c r="D113" s="474"/>
      <c r="E113" s="474"/>
      <c r="F113" s="474"/>
      <c r="G113" s="474"/>
      <c r="H113" s="474"/>
      <c r="I113" s="474"/>
      <c r="J113" s="474"/>
      <c r="L113" s="55"/>
      <c r="M113" s="55"/>
      <c r="N113" s="55"/>
      <c r="O113" s="112"/>
      <c r="P113" s="112"/>
      <c r="Q113" s="34"/>
      <c r="R113" s="34"/>
      <c r="S113" s="34"/>
      <c r="T113" s="34"/>
      <c r="U113" s="34"/>
      <c r="V113" s="34"/>
      <c r="W113" s="34"/>
      <c r="X113" s="66"/>
      <c r="Y113" s="67"/>
      <c r="Z113" s="34"/>
      <c r="AA113" s="34"/>
    </row>
    <row r="114" spans="1:35" ht="25.5" customHeight="1" x14ac:dyDescent="0.2">
      <c r="A114" s="188"/>
      <c r="B114" s="472" t="s">
        <v>354</v>
      </c>
      <c r="C114" s="425"/>
      <c r="D114" s="425"/>
      <c r="E114" s="425"/>
      <c r="F114" s="425"/>
      <c r="G114" s="425"/>
      <c r="H114" s="425"/>
      <c r="I114" s="425"/>
      <c r="J114" s="426"/>
      <c r="L114" s="55"/>
      <c r="M114" s="55"/>
      <c r="N114" s="55"/>
      <c r="O114" s="112"/>
      <c r="P114" s="112"/>
      <c r="Q114" s="227"/>
      <c r="R114" s="227"/>
      <c r="S114" s="227"/>
      <c r="T114" s="227"/>
      <c r="U114" s="227"/>
      <c r="V114" s="227"/>
      <c r="W114" s="227"/>
      <c r="X114" s="66"/>
      <c r="Y114" s="67"/>
      <c r="Z114" s="34"/>
      <c r="AA114" s="34"/>
    </row>
    <row r="115" spans="1:35" ht="17.25" customHeight="1" x14ac:dyDescent="0.2">
      <c r="A115" s="188"/>
      <c r="B115" s="430"/>
      <c r="C115" s="431"/>
      <c r="D115" s="431"/>
      <c r="E115" s="431"/>
      <c r="F115" s="431"/>
      <c r="G115" s="431"/>
      <c r="H115" s="431"/>
      <c r="I115" s="431"/>
      <c r="J115" s="432"/>
      <c r="K115" s="349"/>
      <c r="L115" s="223"/>
      <c r="M115" s="33"/>
      <c r="N115" s="33"/>
      <c r="P115" s="34"/>
      <c r="Q115" s="227"/>
      <c r="R115" s="227"/>
      <c r="S115" s="227"/>
      <c r="T115" s="227"/>
      <c r="U115" s="227"/>
      <c r="V115" s="227"/>
      <c r="W115" s="227"/>
      <c r="X115" s="66"/>
      <c r="Y115" s="67"/>
      <c r="Z115" s="34"/>
      <c r="AA115" s="34"/>
    </row>
    <row r="116" spans="1:35" ht="36.75" customHeight="1" x14ac:dyDescent="0.2">
      <c r="A116" s="188"/>
      <c r="B116" s="351"/>
      <c r="C116" s="351"/>
      <c r="D116" s="351"/>
      <c r="E116" s="351"/>
      <c r="F116" s="351"/>
      <c r="G116" s="33"/>
      <c r="H116" s="33"/>
      <c r="I116" s="33"/>
      <c r="J116" s="33"/>
      <c r="K116" s="349"/>
      <c r="L116" s="223"/>
      <c r="M116" s="33"/>
      <c r="N116" s="33"/>
      <c r="P116" s="34"/>
      <c r="Q116" s="227"/>
      <c r="R116" s="227"/>
      <c r="S116" s="227"/>
      <c r="T116" s="227"/>
      <c r="U116" s="227"/>
      <c r="V116" s="227"/>
      <c r="W116" s="227"/>
      <c r="X116" s="66"/>
      <c r="Y116" s="67"/>
      <c r="Z116" s="34"/>
      <c r="AA116" s="34"/>
    </row>
    <row r="117" spans="1:35" ht="25.5" customHeight="1" x14ac:dyDescent="0.2">
      <c r="A117" s="188"/>
      <c r="B117" s="479" t="s">
        <v>161</v>
      </c>
      <c r="C117" s="479"/>
      <c r="D117" s="479"/>
      <c r="E117" s="479"/>
      <c r="F117" s="479"/>
      <c r="G117" s="352"/>
      <c r="H117" s="352"/>
      <c r="I117" s="352"/>
      <c r="J117" s="352"/>
      <c r="K117" s="349"/>
      <c r="L117" s="223"/>
      <c r="M117" s="33"/>
      <c r="N117" s="33"/>
      <c r="P117" s="34"/>
      <c r="Q117" s="227"/>
      <c r="R117" s="227"/>
      <c r="S117" s="227"/>
      <c r="T117" s="227"/>
      <c r="U117" s="227"/>
      <c r="V117" s="227"/>
      <c r="W117" s="227"/>
      <c r="X117" s="66"/>
      <c r="Y117" s="67"/>
      <c r="Z117" s="34"/>
      <c r="AA117" s="34"/>
    </row>
    <row r="118" spans="1:35" ht="83.25" customHeight="1" x14ac:dyDescent="0.2">
      <c r="A118" s="188"/>
      <c r="B118" s="476" t="s">
        <v>1046</v>
      </c>
      <c r="C118" s="477"/>
      <c r="D118" s="477"/>
      <c r="E118" s="477"/>
      <c r="F118" s="477"/>
      <c r="G118" s="477"/>
      <c r="H118" s="477"/>
      <c r="I118" s="477"/>
      <c r="J118" s="478"/>
      <c r="K118" s="349"/>
      <c r="L118" s="223"/>
      <c r="M118" s="33"/>
      <c r="N118" s="33"/>
      <c r="P118" s="34"/>
      <c r="Q118" s="227"/>
      <c r="R118" s="227"/>
      <c r="S118" s="227"/>
      <c r="T118" s="227"/>
      <c r="U118" s="227"/>
      <c r="V118" s="227"/>
      <c r="W118" s="227"/>
      <c r="X118" s="66"/>
      <c r="Y118" s="67"/>
      <c r="Z118" s="34"/>
      <c r="AA118" s="34"/>
    </row>
    <row r="119" spans="1:35" ht="11.25" customHeight="1" x14ac:dyDescent="0.2">
      <c r="A119" s="188"/>
      <c r="B119" s="351"/>
      <c r="C119" s="351"/>
      <c r="D119" s="351"/>
      <c r="E119" s="351"/>
      <c r="F119" s="351"/>
      <c r="G119" s="45"/>
      <c r="J119" s="34"/>
      <c r="K119" s="349"/>
      <c r="L119" s="33"/>
      <c r="M119" s="33"/>
      <c r="N119" s="33"/>
      <c r="P119" s="50"/>
      <c r="X119" s="66"/>
      <c r="Y119" s="67"/>
      <c r="Z119" s="34"/>
      <c r="AA119" s="34"/>
    </row>
    <row r="120" spans="1:35" ht="20.25" customHeight="1" x14ac:dyDescent="0.2">
      <c r="A120" s="188"/>
      <c r="B120" s="467" t="s">
        <v>340</v>
      </c>
      <c r="C120" s="467"/>
      <c r="D120" s="468"/>
      <c r="E120" s="454"/>
      <c r="F120" s="196"/>
      <c r="G120" s="10"/>
      <c r="H120" s="10"/>
      <c r="I120" s="10"/>
      <c r="J120" s="34"/>
      <c r="K120" s="350"/>
      <c r="L120" s="197"/>
      <c r="M120" s="195"/>
      <c r="N120" s="194"/>
      <c r="P120" s="50" t="s">
        <v>34</v>
      </c>
      <c r="X120" s="66"/>
      <c r="Y120" s="67"/>
      <c r="Z120" s="34"/>
      <c r="AA120" s="34"/>
    </row>
    <row r="121" spans="1:35" ht="52.5" customHeight="1" x14ac:dyDescent="0.2">
      <c r="A121" s="188"/>
      <c r="B121" s="510" t="s">
        <v>907</v>
      </c>
      <c r="C121" s="511"/>
      <c r="D121" s="464" t="s">
        <v>913</v>
      </c>
      <c r="E121" s="465"/>
      <c r="F121" s="465"/>
      <c r="G121" s="465"/>
      <c r="H121" s="466"/>
      <c r="I121" s="464" t="s">
        <v>955</v>
      </c>
      <c r="J121" s="465"/>
      <c r="K121" s="465"/>
      <c r="L121" s="465"/>
      <c r="M121" s="465"/>
      <c r="N121" s="466"/>
      <c r="P121" s="228" t="s">
        <v>628</v>
      </c>
      <c r="Q121" s="668" t="s">
        <v>627</v>
      </c>
      <c r="R121" s="669"/>
      <c r="S121" s="669"/>
      <c r="T121" s="669"/>
      <c r="U121" s="669"/>
      <c r="V121" s="669"/>
      <c r="W121" s="669"/>
      <c r="X121" s="670"/>
      <c r="Y121" s="110"/>
      <c r="Z121" s="109"/>
      <c r="AA121" s="111"/>
      <c r="AB121" s="111"/>
    </row>
    <row r="122" spans="1:35" ht="94.5" customHeight="1" x14ac:dyDescent="0.2">
      <c r="A122" s="188"/>
      <c r="B122" s="574" t="s">
        <v>908</v>
      </c>
      <c r="C122" s="575"/>
      <c r="D122" s="622" t="s">
        <v>1036</v>
      </c>
      <c r="E122" s="623"/>
      <c r="F122" s="623"/>
      <c r="G122" s="623"/>
      <c r="H122" s="624"/>
      <c r="I122" s="614"/>
      <c r="J122" s="615"/>
      <c r="K122" s="615"/>
      <c r="L122" s="615"/>
      <c r="M122" s="615"/>
      <c r="N122" s="616"/>
      <c r="O122" s="72"/>
      <c r="P122" s="341"/>
      <c r="Q122" s="579"/>
      <c r="R122" s="579"/>
      <c r="S122" s="579"/>
      <c r="T122" s="579"/>
      <c r="U122" s="579"/>
      <c r="V122" s="579"/>
      <c r="W122" s="579"/>
      <c r="X122" s="580"/>
      <c r="Y122" s="72"/>
      <c r="AA122" s="74" t="b">
        <f>IF(I122="",TRUE,FALSE)</f>
        <v>1</v>
      </c>
      <c r="AB122" s="74" t="b">
        <f>IF(P122&lt;&gt;"Ja",TRUE,IF(Q122&lt;&gt;"",TRUE,FALSE))</f>
        <v>1</v>
      </c>
      <c r="AC122" s="21"/>
      <c r="AD122" s="21"/>
      <c r="AE122" s="21"/>
      <c r="AF122" s="21"/>
      <c r="AG122" s="21"/>
      <c r="AH122" s="63" t="b">
        <f>IF(AA122=AB122,FALSE,TRUE)</f>
        <v>0</v>
      </c>
    </row>
    <row r="123" spans="1:35" ht="16.5" customHeight="1" x14ac:dyDescent="0.2">
      <c r="A123" s="188"/>
      <c r="B123" s="188"/>
      <c r="C123" s="188"/>
      <c r="D123" s="188"/>
      <c r="E123" s="188"/>
      <c r="F123" s="188"/>
      <c r="G123" s="188"/>
      <c r="I123" s="319"/>
      <c r="J123" s="319"/>
      <c r="K123" s="319"/>
      <c r="L123" s="319"/>
      <c r="M123" s="319"/>
      <c r="N123" s="319"/>
      <c r="O123" s="188"/>
      <c r="P123" s="188"/>
      <c r="Q123" s="188"/>
      <c r="R123" s="188"/>
      <c r="S123" s="188"/>
      <c r="T123" s="188"/>
      <c r="U123" s="188"/>
      <c r="V123" s="188"/>
      <c r="W123" s="188"/>
      <c r="X123" s="188"/>
      <c r="Y123" s="72"/>
      <c r="AA123" s="74"/>
      <c r="AB123" s="74"/>
      <c r="AC123" s="21"/>
      <c r="AD123" s="21"/>
      <c r="AE123" s="21"/>
      <c r="AF123" s="21"/>
      <c r="AG123" s="21"/>
      <c r="AH123" s="63"/>
    </row>
    <row r="124" spans="1:35" ht="215.25" customHeight="1" x14ac:dyDescent="0.2">
      <c r="A124" s="188"/>
      <c r="B124" s="574" t="s">
        <v>909</v>
      </c>
      <c r="C124" s="575"/>
      <c r="D124" s="576" t="s">
        <v>1041</v>
      </c>
      <c r="E124" s="577"/>
      <c r="F124" s="577"/>
      <c r="G124" s="577"/>
      <c r="H124" s="578"/>
      <c r="I124" s="617"/>
      <c r="J124" s="615"/>
      <c r="K124" s="615"/>
      <c r="L124" s="615"/>
      <c r="M124" s="615"/>
      <c r="N124" s="616"/>
      <c r="O124" s="72"/>
      <c r="P124" s="341"/>
      <c r="Q124" s="579"/>
      <c r="R124" s="579"/>
      <c r="S124" s="579"/>
      <c r="T124" s="579"/>
      <c r="U124" s="579"/>
      <c r="V124" s="579"/>
      <c r="W124" s="579"/>
      <c r="X124" s="580"/>
      <c r="Y124" s="72"/>
      <c r="AA124" s="74" t="b">
        <f>IF(I124="",TRUE,FALSE)</f>
        <v>1</v>
      </c>
      <c r="AB124" s="74" t="b">
        <f>IF(P124&lt;&gt;"Ja",TRUE,IF(Q124&lt;&gt;"",TRUE,FALSE))</f>
        <v>1</v>
      </c>
      <c r="AC124" s="21"/>
      <c r="AD124" s="21"/>
      <c r="AE124" s="21"/>
      <c r="AF124" s="21"/>
      <c r="AG124" s="21"/>
      <c r="AH124" s="63" t="b">
        <f>IF(AA124=AB124,FALSE,TRUE)</f>
        <v>0</v>
      </c>
    </row>
    <row r="125" spans="1:35" ht="16.5" customHeight="1" x14ac:dyDescent="0.2">
      <c r="A125" s="188"/>
      <c r="B125" s="188"/>
      <c r="C125" s="188"/>
      <c r="D125" s="188"/>
      <c r="E125" s="188"/>
      <c r="F125" s="188"/>
      <c r="G125" s="188"/>
      <c r="I125" s="319"/>
      <c r="J125" s="319"/>
      <c r="K125" s="319"/>
      <c r="L125" s="319"/>
      <c r="M125" s="319"/>
      <c r="N125" s="319"/>
      <c r="O125" s="188"/>
      <c r="P125" s="188"/>
      <c r="Q125" s="188"/>
      <c r="R125" s="188"/>
      <c r="S125" s="188"/>
      <c r="T125" s="188"/>
      <c r="U125" s="188"/>
      <c r="V125" s="188"/>
      <c r="W125" s="188"/>
      <c r="X125" s="188"/>
      <c r="Y125" s="188"/>
      <c r="AA125" s="325"/>
      <c r="AB125" s="325"/>
      <c r="AC125" s="325"/>
      <c r="AD125" s="325"/>
      <c r="AE125" s="325"/>
      <c r="AF125" s="325"/>
      <c r="AG125" s="325"/>
      <c r="AH125" s="325"/>
      <c r="AI125" s="188"/>
    </row>
    <row r="126" spans="1:35" ht="94.5" customHeight="1" x14ac:dyDescent="0.2">
      <c r="A126" s="188"/>
      <c r="B126" s="574" t="s">
        <v>910</v>
      </c>
      <c r="C126" s="575"/>
      <c r="D126" s="576" t="s">
        <v>1037</v>
      </c>
      <c r="E126" s="577"/>
      <c r="F126" s="577"/>
      <c r="G126" s="577"/>
      <c r="H126" s="578"/>
      <c r="I126" s="617"/>
      <c r="J126" s="615"/>
      <c r="K126" s="615"/>
      <c r="L126" s="615"/>
      <c r="M126" s="615"/>
      <c r="N126" s="616"/>
      <c r="O126" s="72"/>
      <c r="P126" s="341"/>
      <c r="Q126" s="579"/>
      <c r="R126" s="579"/>
      <c r="S126" s="579"/>
      <c r="T126" s="579"/>
      <c r="U126" s="579"/>
      <c r="V126" s="579"/>
      <c r="W126" s="579"/>
      <c r="X126" s="580"/>
      <c r="Y126" s="72"/>
      <c r="AA126" s="74" t="b">
        <f>IF(I126="",TRUE,FALSE)</f>
        <v>1</v>
      </c>
      <c r="AB126" s="74" t="b">
        <f>IF(P126&lt;&gt;"Ja",TRUE,IF(Q126&lt;&gt;"",TRUE,FALSE))</f>
        <v>1</v>
      </c>
      <c r="AC126" s="21"/>
      <c r="AD126" s="21"/>
      <c r="AE126" s="21"/>
      <c r="AF126" s="21"/>
      <c r="AG126" s="21"/>
      <c r="AH126" s="63" t="b">
        <f>IF(AA126=AB126,FALSE,TRUE)</f>
        <v>0</v>
      </c>
    </row>
    <row r="127" spans="1:35" ht="16.5" customHeight="1" x14ac:dyDescent="0.2">
      <c r="A127" s="188"/>
      <c r="B127" s="188"/>
      <c r="C127" s="188"/>
      <c r="D127" s="188"/>
      <c r="E127" s="188"/>
      <c r="F127" s="188"/>
      <c r="G127" s="188"/>
      <c r="I127" s="188"/>
      <c r="J127" s="188"/>
      <c r="K127" s="188"/>
      <c r="L127" s="188"/>
      <c r="M127" s="188"/>
      <c r="N127" s="188"/>
      <c r="O127" s="188"/>
      <c r="P127" s="188"/>
      <c r="Q127" s="188"/>
      <c r="R127" s="188"/>
      <c r="S127" s="188"/>
      <c r="T127" s="188"/>
      <c r="U127" s="188"/>
      <c r="V127" s="188"/>
      <c r="W127" s="188"/>
      <c r="X127" s="188"/>
      <c r="Y127" s="72"/>
      <c r="AA127" s="74"/>
      <c r="AB127" s="74"/>
      <c r="AC127" s="21"/>
      <c r="AD127" s="21"/>
      <c r="AE127" s="21"/>
      <c r="AF127" s="21"/>
      <c r="AG127" s="21"/>
      <c r="AH127" s="63"/>
    </row>
    <row r="128" spans="1:35" ht="94.5" customHeight="1" x14ac:dyDescent="0.2">
      <c r="A128" s="188"/>
      <c r="B128" s="574" t="s">
        <v>1038</v>
      </c>
      <c r="C128" s="575"/>
      <c r="D128" s="576" t="s">
        <v>1039</v>
      </c>
      <c r="E128" s="577"/>
      <c r="F128" s="577"/>
      <c r="G128" s="577"/>
      <c r="H128" s="578"/>
      <c r="I128" s="617"/>
      <c r="J128" s="615"/>
      <c r="K128" s="615"/>
      <c r="L128" s="615"/>
      <c r="M128" s="615"/>
      <c r="N128" s="616"/>
      <c r="O128" s="72"/>
      <c r="P128" s="341"/>
      <c r="Q128" s="579"/>
      <c r="R128" s="579"/>
      <c r="S128" s="579"/>
      <c r="T128" s="579"/>
      <c r="U128" s="579"/>
      <c r="V128" s="579"/>
      <c r="W128" s="579"/>
      <c r="X128" s="580"/>
      <c r="Y128" s="72"/>
      <c r="AA128" s="74" t="b">
        <f>IF(I128="",TRUE,FALSE)</f>
        <v>1</v>
      </c>
      <c r="AB128" s="74" t="b">
        <f>IF(P128&lt;&gt;"Ja",TRUE,IF(Q128&lt;&gt;"",TRUE,FALSE))</f>
        <v>1</v>
      </c>
      <c r="AC128" s="21"/>
      <c r="AD128" s="21"/>
      <c r="AE128" s="21"/>
      <c r="AF128" s="21"/>
      <c r="AG128" s="21"/>
      <c r="AH128" s="63" t="b">
        <f>IF(AA128=AB128,FALSE,TRUE)</f>
        <v>0</v>
      </c>
    </row>
    <row r="129" spans="1:34" ht="16.5" customHeight="1" x14ac:dyDescent="0.2">
      <c r="A129" s="188"/>
      <c r="B129" s="188"/>
      <c r="C129" s="188"/>
      <c r="D129" s="188"/>
      <c r="E129" s="188"/>
      <c r="F129" s="188"/>
      <c r="G129" s="188"/>
      <c r="I129" s="188"/>
      <c r="J129" s="188"/>
      <c r="K129" s="188"/>
      <c r="L129" s="188"/>
      <c r="M129" s="188"/>
      <c r="N129" s="188"/>
      <c r="O129" s="188"/>
      <c r="P129" s="188"/>
      <c r="Q129" s="188"/>
      <c r="R129" s="188"/>
      <c r="S129" s="188"/>
      <c r="T129" s="188"/>
      <c r="U129" s="188"/>
      <c r="V129" s="188"/>
      <c r="W129" s="188"/>
      <c r="X129" s="188"/>
      <c r="Y129" s="72"/>
      <c r="AA129" s="74"/>
      <c r="AB129" s="74"/>
      <c r="AC129" s="21"/>
      <c r="AD129" s="21"/>
      <c r="AE129" s="21"/>
      <c r="AF129" s="21"/>
      <c r="AG129" s="21"/>
      <c r="AH129" s="63"/>
    </row>
    <row r="130" spans="1:34" ht="168.75" customHeight="1" x14ac:dyDescent="0.2">
      <c r="A130" s="188"/>
      <c r="B130" s="574" t="s">
        <v>1040</v>
      </c>
      <c r="C130" s="575"/>
      <c r="D130" s="576" t="s">
        <v>1042</v>
      </c>
      <c r="E130" s="577"/>
      <c r="F130" s="577"/>
      <c r="G130" s="577"/>
      <c r="H130" s="578"/>
      <c r="I130" s="617"/>
      <c r="J130" s="615"/>
      <c r="K130" s="615"/>
      <c r="L130" s="615"/>
      <c r="M130" s="615"/>
      <c r="N130" s="616"/>
      <c r="O130" s="72"/>
      <c r="P130" s="341"/>
      <c r="Q130" s="579"/>
      <c r="R130" s="579"/>
      <c r="S130" s="579"/>
      <c r="T130" s="579"/>
      <c r="U130" s="579"/>
      <c r="V130" s="579"/>
      <c r="W130" s="579"/>
      <c r="X130" s="580"/>
      <c r="Y130" s="72"/>
      <c r="AA130" s="74" t="b">
        <f>IF(I130="",TRUE,FALSE)</f>
        <v>1</v>
      </c>
      <c r="AB130" s="74" t="b">
        <f>IF(P130&lt;&gt;"Ja",TRUE,IF(Q130&lt;&gt;"",TRUE,FALSE))</f>
        <v>1</v>
      </c>
      <c r="AC130" s="21"/>
      <c r="AD130" s="21"/>
      <c r="AE130" s="21"/>
      <c r="AF130" s="21"/>
      <c r="AG130" s="21"/>
      <c r="AH130" s="63" t="b">
        <f>IF(AA130=AB130,FALSE,TRUE)</f>
        <v>0</v>
      </c>
    </row>
    <row r="131" spans="1:34" ht="16.5" customHeight="1" x14ac:dyDescent="0.2">
      <c r="A131" s="188"/>
      <c r="B131" s="188"/>
      <c r="C131" s="188"/>
      <c r="D131" s="188"/>
      <c r="E131" s="188"/>
      <c r="F131" s="188"/>
      <c r="G131" s="188"/>
      <c r="I131" s="188"/>
      <c r="J131" s="188"/>
      <c r="K131" s="188"/>
      <c r="L131" s="188"/>
      <c r="M131" s="188"/>
      <c r="N131" s="188"/>
      <c r="O131" s="188"/>
      <c r="P131" s="188"/>
      <c r="Q131" s="188"/>
      <c r="R131" s="188"/>
      <c r="S131" s="188"/>
      <c r="T131" s="188"/>
      <c r="U131" s="188"/>
      <c r="V131" s="188"/>
      <c r="W131" s="188"/>
      <c r="X131" s="188"/>
      <c r="Y131" s="72"/>
      <c r="AA131" s="74"/>
      <c r="AB131" s="74"/>
      <c r="AC131" s="21"/>
      <c r="AD131" s="21"/>
      <c r="AE131" s="21"/>
      <c r="AF131" s="21"/>
      <c r="AG131" s="21"/>
      <c r="AH131" s="63"/>
    </row>
    <row r="132" spans="1:34" ht="94.5" customHeight="1" x14ac:dyDescent="0.2">
      <c r="A132" s="188"/>
      <c r="B132" s="574" t="s">
        <v>950</v>
      </c>
      <c r="C132" s="575"/>
      <c r="D132" s="576" t="s">
        <v>953</v>
      </c>
      <c r="E132" s="577"/>
      <c r="F132" s="577"/>
      <c r="G132" s="577"/>
      <c r="H132" s="578"/>
      <c r="I132" s="617"/>
      <c r="J132" s="615"/>
      <c r="K132" s="615"/>
      <c r="L132" s="615"/>
      <c r="M132" s="615"/>
      <c r="N132" s="616"/>
      <c r="O132" s="72"/>
      <c r="P132" s="341"/>
      <c r="Q132" s="579"/>
      <c r="R132" s="579"/>
      <c r="S132" s="579"/>
      <c r="T132" s="579"/>
      <c r="U132" s="579"/>
      <c r="V132" s="579"/>
      <c r="W132" s="579"/>
      <c r="X132" s="580"/>
      <c r="Y132" s="72"/>
      <c r="AA132" s="74" t="b">
        <f>IF(I132="",TRUE,FALSE)</f>
        <v>1</v>
      </c>
      <c r="AB132" s="74" t="b">
        <f>IF(P132&lt;&gt;"Ja",TRUE,IF(Q132&lt;&gt;"",TRUE,FALSE))</f>
        <v>1</v>
      </c>
      <c r="AC132" s="21"/>
      <c r="AD132" s="21"/>
      <c r="AE132" s="21"/>
      <c r="AF132" s="21"/>
      <c r="AG132" s="21"/>
      <c r="AH132" s="63" t="b">
        <f>IF(AA132=AB132,FALSE,TRUE)</f>
        <v>0</v>
      </c>
    </row>
    <row r="133" spans="1:34" ht="29.25" customHeight="1" x14ac:dyDescent="0.2">
      <c r="A133" s="188"/>
      <c r="B133" s="196"/>
      <c r="C133" s="196"/>
      <c r="D133" s="198"/>
      <c r="E133" s="196"/>
      <c r="F133" s="196"/>
      <c r="G133" s="10"/>
      <c r="H133" s="601"/>
      <c r="I133" s="639"/>
      <c r="J133" s="639"/>
      <c r="K133" s="223"/>
      <c r="L133" s="459"/>
      <c r="M133" s="460"/>
      <c r="N133" s="460"/>
      <c r="P133" s="45"/>
      <c r="X133" s="66"/>
      <c r="Y133" s="67"/>
      <c r="AA133" s="326"/>
      <c r="AB133" s="326"/>
      <c r="AC133" s="21"/>
      <c r="AD133" s="21"/>
      <c r="AE133" s="21"/>
      <c r="AF133" s="21"/>
      <c r="AG133" s="21"/>
      <c r="AH133" s="21"/>
    </row>
    <row r="134" spans="1:34" ht="15.75" customHeight="1" x14ac:dyDescent="0.2">
      <c r="A134" s="227"/>
      <c r="B134" s="468" t="s">
        <v>341</v>
      </c>
      <c r="C134" s="468"/>
      <c r="D134" s="468"/>
      <c r="E134" s="645"/>
      <c r="F134" s="196"/>
      <c r="G134" s="10"/>
      <c r="H134" s="10"/>
      <c r="I134" s="10"/>
      <c r="J134" s="34"/>
      <c r="K134" s="223"/>
      <c r="L134" s="224"/>
      <c r="M134" s="195"/>
      <c r="N134" s="194"/>
      <c r="P134" s="30"/>
      <c r="X134" s="66"/>
      <c r="Y134" s="67"/>
      <c r="AA134" s="326"/>
      <c r="AB134" s="326"/>
      <c r="AC134" s="21"/>
      <c r="AD134" s="21"/>
      <c r="AE134" s="21"/>
      <c r="AF134" s="21"/>
      <c r="AG134" s="21"/>
      <c r="AH134" s="21"/>
    </row>
    <row r="135" spans="1:34" ht="52.5" x14ac:dyDescent="0.2">
      <c r="A135" s="188"/>
      <c r="B135" s="643" t="s">
        <v>907</v>
      </c>
      <c r="C135" s="644"/>
      <c r="D135" s="648" t="s">
        <v>911</v>
      </c>
      <c r="E135" s="649"/>
      <c r="F135" s="649"/>
      <c r="G135" s="649"/>
      <c r="H135" s="650"/>
      <c r="I135" s="464" t="s">
        <v>912</v>
      </c>
      <c r="J135" s="465"/>
      <c r="K135" s="465"/>
      <c r="L135" s="466"/>
      <c r="M135" s="405" t="str">
        <f>IF(TillDelVal=1,"","Ange poäng-värde
")</f>
        <v xml:space="preserve">Ange poäng-värde
</v>
      </c>
      <c r="N135" s="406" t="str">
        <f>IF(TillDelVal=1,"","Ange prisavdrag från totalpriset (kr)
")</f>
        <v xml:space="preserve">Ange prisavdrag från totalpriset (kr)
</v>
      </c>
      <c r="P135" s="73" t="s">
        <v>163</v>
      </c>
      <c r="Q135" s="651" t="s">
        <v>75</v>
      </c>
      <c r="R135" s="652"/>
      <c r="S135" s="652"/>
      <c r="T135" s="652"/>
      <c r="U135" s="652"/>
      <c r="V135" s="652"/>
      <c r="W135" s="652"/>
      <c r="X135" s="653"/>
      <c r="Y135" s="110"/>
      <c r="AA135" s="326"/>
      <c r="AB135" s="327"/>
      <c r="AC135" s="21"/>
      <c r="AD135" s="21"/>
      <c r="AE135" s="21"/>
      <c r="AF135" s="21"/>
      <c r="AG135" s="21"/>
      <c r="AH135" s="21"/>
    </row>
    <row r="136" spans="1:34" ht="94.5" customHeight="1" x14ac:dyDescent="0.2">
      <c r="A136" s="188"/>
      <c r="B136" s="574" t="s">
        <v>908</v>
      </c>
      <c r="C136" s="575"/>
      <c r="D136" s="622" t="s">
        <v>1036</v>
      </c>
      <c r="E136" s="623"/>
      <c r="F136" s="623"/>
      <c r="G136" s="623"/>
      <c r="H136" s="624"/>
      <c r="I136" s="614"/>
      <c r="J136" s="646"/>
      <c r="K136" s="646"/>
      <c r="L136" s="647"/>
      <c r="M136" s="205"/>
      <c r="N136" s="321"/>
      <c r="O136" s="72"/>
      <c r="P136" s="342"/>
      <c r="Q136" s="640"/>
      <c r="R136" s="641"/>
      <c r="S136" s="641"/>
      <c r="T136" s="641"/>
      <c r="U136" s="641"/>
      <c r="V136" s="641"/>
      <c r="W136" s="641"/>
      <c r="X136" s="642"/>
      <c r="Y136" s="72"/>
      <c r="AA136" s="74" t="b">
        <f>IF(I136="",TRUE,FALSE)</f>
        <v>1</v>
      </c>
      <c r="AB136" s="74" t="b">
        <f>IF(P136&lt;&gt;"",FALSE,IF(Q136="",TRUE,FALSE))</f>
        <v>1</v>
      </c>
      <c r="AC136" s="21"/>
      <c r="AD136" s="21"/>
      <c r="AE136" s="21"/>
      <c r="AF136" s="21"/>
      <c r="AG136" s="21"/>
      <c r="AH136" s="63" t="b">
        <f>IF(AA136=AB136,FALSE,TRUE)</f>
        <v>0</v>
      </c>
    </row>
    <row r="137" spans="1:34" ht="16.5" customHeight="1" x14ac:dyDescent="0.2">
      <c r="A137" s="188"/>
      <c r="B137" s="188"/>
      <c r="C137" s="188"/>
      <c r="D137" s="188"/>
      <c r="E137" s="188"/>
      <c r="F137" s="188"/>
      <c r="G137" s="188"/>
      <c r="I137" s="188"/>
      <c r="J137" s="188"/>
      <c r="K137" s="188"/>
      <c r="M137" s="188"/>
      <c r="N137" s="188"/>
      <c r="O137" s="188"/>
      <c r="P137" s="188"/>
      <c r="Q137" s="188"/>
      <c r="R137" s="188"/>
      <c r="S137" s="188"/>
      <c r="T137" s="188"/>
      <c r="U137" s="188"/>
      <c r="V137" s="188"/>
      <c r="W137" s="188"/>
      <c r="X137" s="188"/>
      <c r="Y137" s="72"/>
      <c r="AA137" s="74"/>
      <c r="AB137" s="74"/>
      <c r="AC137" s="21"/>
      <c r="AD137" s="21"/>
      <c r="AE137" s="21"/>
      <c r="AF137" s="21"/>
      <c r="AG137" s="21"/>
      <c r="AH137" s="63"/>
    </row>
    <row r="138" spans="1:34" ht="215.25" customHeight="1" x14ac:dyDescent="0.2">
      <c r="A138" s="188"/>
      <c r="B138" s="574" t="s">
        <v>909</v>
      </c>
      <c r="C138" s="575"/>
      <c r="D138" s="576" t="s">
        <v>1041</v>
      </c>
      <c r="E138" s="577"/>
      <c r="F138" s="577"/>
      <c r="G138" s="577"/>
      <c r="H138" s="578"/>
      <c r="I138" s="614"/>
      <c r="J138" s="646"/>
      <c r="K138" s="646"/>
      <c r="L138" s="647"/>
      <c r="M138" s="205"/>
      <c r="N138" s="321"/>
      <c r="O138" s="72"/>
      <c r="P138" s="342"/>
      <c r="Q138" s="640"/>
      <c r="R138" s="641"/>
      <c r="S138" s="641"/>
      <c r="T138" s="641"/>
      <c r="U138" s="641"/>
      <c r="V138" s="641"/>
      <c r="W138" s="641"/>
      <c r="X138" s="642"/>
      <c r="Y138" s="72"/>
      <c r="AA138" s="74" t="b">
        <f>IF(I138="",TRUE,FALSE)</f>
        <v>1</v>
      </c>
      <c r="AB138" s="74" t="b">
        <f>IF(P138&lt;&gt;"",FALSE,IF(Q138="",TRUE,FALSE))</f>
        <v>1</v>
      </c>
      <c r="AC138" s="21"/>
      <c r="AD138" s="21"/>
      <c r="AE138" s="21"/>
      <c r="AF138" s="21"/>
      <c r="AG138" s="21"/>
      <c r="AH138" s="63" t="b">
        <f>IF(AA138=AB138,FALSE,TRUE)</f>
        <v>0</v>
      </c>
    </row>
    <row r="139" spans="1:34" ht="16.5" customHeight="1" x14ac:dyDescent="0.2">
      <c r="A139" s="188"/>
      <c r="B139" s="188"/>
      <c r="C139" s="188"/>
      <c r="D139" s="188"/>
      <c r="E139" s="188"/>
      <c r="F139" s="188"/>
      <c r="G139" s="188"/>
      <c r="I139" s="319"/>
      <c r="J139" s="319"/>
      <c r="K139" s="319"/>
      <c r="M139" s="188"/>
      <c r="N139" s="319"/>
      <c r="O139" s="188"/>
      <c r="P139" s="188"/>
      <c r="Q139" s="188"/>
      <c r="R139" s="188"/>
      <c r="S139" s="188"/>
      <c r="T139" s="188"/>
      <c r="U139" s="188"/>
      <c r="V139" s="188"/>
      <c r="W139" s="188"/>
      <c r="X139" s="188"/>
      <c r="Y139" s="72"/>
      <c r="AA139" s="74"/>
      <c r="AB139" s="74"/>
      <c r="AC139" s="21"/>
      <c r="AD139" s="21"/>
      <c r="AE139" s="21"/>
      <c r="AF139" s="21"/>
      <c r="AG139" s="21"/>
      <c r="AH139" s="63"/>
    </row>
    <row r="140" spans="1:34" ht="94.5" customHeight="1" x14ac:dyDescent="0.2">
      <c r="A140" s="188"/>
      <c r="B140" s="574" t="s">
        <v>910</v>
      </c>
      <c r="C140" s="575"/>
      <c r="D140" s="576" t="s">
        <v>1037</v>
      </c>
      <c r="E140" s="577"/>
      <c r="F140" s="577"/>
      <c r="G140" s="577"/>
      <c r="H140" s="578"/>
      <c r="I140" s="614"/>
      <c r="J140" s="646"/>
      <c r="K140" s="646"/>
      <c r="L140" s="647"/>
      <c r="M140" s="205"/>
      <c r="N140" s="321"/>
      <c r="O140" s="72"/>
      <c r="P140" s="342"/>
      <c r="Q140" s="640"/>
      <c r="R140" s="641"/>
      <c r="S140" s="641"/>
      <c r="T140" s="641"/>
      <c r="U140" s="641"/>
      <c r="V140" s="641"/>
      <c r="W140" s="641"/>
      <c r="X140" s="642"/>
      <c r="Y140" s="72"/>
      <c r="AA140" s="74" t="b">
        <f>IF(I140="",TRUE,FALSE)</f>
        <v>1</v>
      </c>
      <c r="AB140" s="74" t="b">
        <f>IF(P140&lt;&gt;"",FALSE,IF(Q140="",TRUE,FALSE))</f>
        <v>1</v>
      </c>
      <c r="AC140" s="21"/>
      <c r="AD140" s="21"/>
      <c r="AE140" s="21"/>
      <c r="AF140" s="21"/>
      <c r="AG140" s="21"/>
      <c r="AH140" s="63" t="b">
        <f>IF(AA140=AB140,FALSE,TRUE)</f>
        <v>0</v>
      </c>
    </row>
    <row r="141" spans="1:34" ht="16.5" customHeight="1" x14ac:dyDescent="0.2">
      <c r="A141" s="188"/>
      <c r="B141" s="188"/>
      <c r="C141" s="188"/>
      <c r="D141" s="188"/>
      <c r="E141" s="188"/>
      <c r="F141" s="188"/>
      <c r="G141" s="188"/>
      <c r="I141" s="319"/>
      <c r="J141" s="319"/>
      <c r="K141" s="319"/>
      <c r="M141" s="188"/>
      <c r="N141" s="319"/>
      <c r="O141" s="188"/>
      <c r="P141" s="188"/>
      <c r="Q141" s="188"/>
      <c r="R141" s="188"/>
      <c r="S141" s="188"/>
      <c r="T141" s="188"/>
      <c r="U141" s="188"/>
      <c r="V141" s="188"/>
      <c r="W141" s="188"/>
      <c r="X141" s="188"/>
      <c r="Y141" s="72"/>
      <c r="AA141" s="74"/>
      <c r="AB141" s="74"/>
      <c r="AC141" s="21"/>
      <c r="AD141" s="21"/>
      <c r="AE141" s="21"/>
      <c r="AF141" s="21"/>
      <c r="AG141" s="21"/>
      <c r="AH141" s="63"/>
    </row>
    <row r="142" spans="1:34" ht="94.5" customHeight="1" x14ac:dyDescent="0.2">
      <c r="A142" s="188"/>
      <c r="B142" s="574" t="s">
        <v>1038</v>
      </c>
      <c r="C142" s="575"/>
      <c r="D142" s="576" t="s">
        <v>1039</v>
      </c>
      <c r="E142" s="577"/>
      <c r="F142" s="577"/>
      <c r="G142" s="577"/>
      <c r="H142" s="578"/>
      <c r="I142" s="614"/>
      <c r="J142" s="646"/>
      <c r="K142" s="646"/>
      <c r="L142" s="647"/>
      <c r="M142" s="205"/>
      <c r="N142" s="321"/>
      <c r="O142" s="320"/>
      <c r="P142" s="342"/>
      <c r="Q142" s="640"/>
      <c r="R142" s="641"/>
      <c r="S142" s="641"/>
      <c r="T142" s="641"/>
      <c r="U142" s="641"/>
      <c r="V142" s="641"/>
      <c r="W142" s="641"/>
      <c r="X142" s="642"/>
      <c r="Y142" s="72"/>
      <c r="AA142" s="74" t="b">
        <f>IF(I142="",TRUE,FALSE)</f>
        <v>1</v>
      </c>
      <c r="AB142" s="74" t="b">
        <f>IF(P142&lt;&gt;"",FALSE,IF(Q142="",TRUE,FALSE))</f>
        <v>1</v>
      </c>
      <c r="AC142" s="21"/>
      <c r="AD142" s="21"/>
      <c r="AE142" s="21"/>
      <c r="AF142" s="21"/>
      <c r="AG142" s="21"/>
      <c r="AH142" s="63" t="b">
        <f>IF(AA142=AB142,FALSE,TRUE)</f>
        <v>0</v>
      </c>
    </row>
    <row r="143" spans="1:34" ht="16.5" customHeight="1" x14ac:dyDescent="0.2">
      <c r="A143" s="188"/>
      <c r="B143" s="188"/>
      <c r="C143" s="188"/>
      <c r="D143" s="188"/>
      <c r="E143" s="188"/>
      <c r="F143" s="188"/>
      <c r="G143" s="188"/>
      <c r="I143" s="188"/>
      <c r="J143" s="188"/>
      <c r="K143" s="188"/>
      <c r="L143" s="188"/>
      <c r="M143" s="188"/>
      <c r="N143" s="188"/>
      <c r="O143" s="188"/>
      <c r="P143" s="188"/>
      <c r="Q143" s="188"/>
      <c r="R143" s="188"/>
      <c r="S143" s="188"/>
      <c r="T143" s="188"/>
      <c r="U143" s="188"/>
      <c r="V143" s="188"/>
      <c r="W143" s="188"/>
      <c r="X143" s="188"/>
      <c r="Y143" s="72"/>
      <c r="AA143" s="74"/>
      <c r="AB143" s="74"/>
      <c r="AC143" s="21"/>
      <c r="AD143" s="21"/>
      <c r="AE143" s="21"/>
      <c r="AF143" s="21"/>
      <c r="AG143" s="21"/>
      <c r="AH143" s="63"/>
    </row>
    <row r="144" spans="1:34" ht="168.75" customHeight="1" x14ac:dyDescent="0.2">
      <c r="A144" s="188"/>
      <c r="B144" s="574" t="s">
        <v>1040</v>
      </c>
      <c r="C144" s="575"/>
      <c r="D144" s="576" t="s">
        <v>1042</v>
      </c>
      <c r="E144" s="577"/>
      <c r="F144" s="577"/>
      <c r="G144" s="577"/>
      <c r="H144" s="578"/>
      <c r="I144" s="666"/>
      <c r="J144" s="667"/>
      <c r="K144" s="667"/>
      <c r="L144" s="667"/>
      <c r="M144" s="205"/>
      <c r="N144" s="321"/>
      <c r="O144" s="72"/>
      <c r="P144" s="343"/>
      <c r="Q144" s="579"/>
      <c r="R144" s="579"/>
      <c r="S144" s="579"/>
      <c r="T144" s="579"/>
      <c r="U144" s="579"/>
      <c r="V144" s="579"/>
      <c r="W144" s="579"/>
      <c r="X144" s="580"/>
      <c r="Y144" s="72"/>
      <c r="AA144" s="74" t="b">
        <f>IF(I144="",TRUE,FALSE)</f>
        <v>1</v>
      </c>
      <c r="AB144" s="74" t="b">
        <f>IF(P144&lt;&gt;"",FALSE,IF(Q144="",TRUE,FALSE))</f>
        <v>1</v>
      </c>
      <c r="AC144" s="21"/>
      <c r="AD144" s="21"/>
      <c r="AE144" s="21"/>
      <c r="AF144" s="21"/>
      <c r="AG144" s="21"/>
      <c r="AH144" s="63" t="b">
        <f>IF(AA144=AB144,FALSE,TRUE)</f>
        <v>0</v>
      </c>
    </row>
    <row r="145" spans="1:46" ht="16.5" customHeight="1" x14ac:dyDescent="0.2">
      <c r="A145" s="188"/>
      <c r="B145" s="188"/>
      <c r="C145" s="188"/>
      <c r="D145" s="188"/>
      <c r="E145" s="188"/>
      <c r="F145" s="188"/>
      <c r="G145" s="188"/>
      <c r="I145" s="319"/>
      <c r="J145" s="319"/>
      <c r="K145" s="319"/>
      <c r="M145" s="188"/>
      <c r="N145" s="319"/>
      <c r="O145" s="188"/>
      <c r="P145" s="188"/>
      <c r="Q145" s="188"/>
      <c r="R145" s="188"/>
      <c r="S145" s="188"/>
      <c r="T145" s="188"/>
      <c r="U145" s="188"/>
      <c r="V145" s="188"/>
      <c r="W145" s="188"/>
      <c r="X145" s="188"/>
      <c r="Y145" s="72"/>
      <c r="AA145" s="74"/>
      <c r="AB145" s="74"/>
      <c r="AC145" s="21"/>
      <c r="AD145" s="21"/>
      <c r="AE145" s="21"/>
      <c r="AF145" s="21"/>
      <c r="AG145" s="21"/>
      <c r="AH145" s="63"/>
    </row>
    <row r="146" spans="1:46" ht="94.5" customHeight="1" x14ac:dyDescent="0.2">
      <c r="A146" s="188"/>
      <c r="B146" s="574" t="s">
        <v>950</v>
      </c>
      <c r="C146" s="575"/>
      <c r="D146" s="576" t="s">
        <v>953</v>
      </c>
      <c r="E146" s="577"/>
      <c r="F146" s="577"/>
      <c r="G146" s="577"/>
      <c r="H146" s="578"/>
      <c r="I146" s="666"/>
      <c r="J146" s="667"/>
      <c r="K146" s="667"/>
      <c r="L146" s="667"/>
      <c r="M146" s="205"/>
      <c r="N146" s="321"/>
      <c r="O146" s="72"/>
      <c r="P146" s="342"/>
      <c r="Q146" s="640"/>
      <c r="R146" s="641"/>
      <c r="S146" s="641"/>
      <c r="T146" s="641"/>
      <c r="U146" s="641"/>
      <c r="V146" s="641"/>
      <c r="W146" s="641"/>
      <c r="X146" s="642"/>
      <c r="Y146" s="72"/>
      <c r="AA146" s="74" t="b">
        <f>IF(I146="",TRUE,FALSE)</f>
        <v>1</v>
      </c>
      <c r="AB146" s="74" t="b">
        <f>IF(P146&lt;&gt;"",FALSE,IF(Q146="",TRUE,FALSE))</f>
        <v>1</v>
      </c>
      <c r="AC146" s="21"/>
      <c r="AD146" s="21"/>
      <c r="AE146" s="21"/>
      <c r="AF146" s="21"/>
      <c r="AG146" s="21"/>
      <c r="AH146" s="63" t="b">
        <f>IF(AA146=AB146,FALSE,TRUE)</f>
        <v>0</v>
      </c>
    </row>
    <row r="147" spans="1:46" ht="17.25" customHeight="1" x14ac:dyDescent="0.2">
      <c r="A147" s="190">
        <v>1</v>
      </c>
      <c r="B147" s="190">
        <v>1</v>
      </c>
      <c r="C147" s="190">
        <v>1</v>
      </c>
      <c r="D147" s="190">
        <v>1</v>
      </c>
      <c r="E147" s="190">
        <v>1</v>
      </c>
      <c r="F147" s="190">
        <v>1</v>
      </c>
      <c r="G147" s="190">
        <v>1</v>
      </c>
      <c r="H147" s="190">
        <v>1</v>
      </c>
      <c r="I147" s="190">
        <v>1</v>
      </c>
      <c r="J147" s="190">
        <v>1</v>
      </c>
      <c r="K147" s="190">
        <v>1</v>
      </c>
      <c r="L147" s="190">
        <v>1</v>
      </c>
      <c r="M147" s="190">
        <v>1</v>
      </c>
      <c r="N147" s="190">
        <v>1</v>
      </c>
      <c r="O147" s="190">
        <v>1</v>
      </c>
      <c r="AA147" s="72"/>
      <c r="AB147" s="72"/>
      <c r="AH147" s="63"/>
    </row>
    <row r="148" spans="1:46" ht="54.75" customHeight="1" x14ac:dyDescent="0.2">
      <c r="A148" s="188">
        <v>1</v>
      </c>
      <c r="B148" s="45"/>
      <c r="D148" s="34"/>
      <c r="E148" s="34"/>
      <c r="F148" s="34"/>
      <c r="G148" s="34"/>
      <c r="H148" s="34"/>
      <c r="I148" s="34"/>
      <c r="J148" s="34"/>
      <c r="L148" s="118" t="str">
        <f>IF(UtvarderingsVal="Alt3","","Max poäng för uppfyllda bör-krav")</f>
        <v>Max poäng för uppfyllda bör-krav</v>
      </c>
      <c r="M148" s="633" t="str">
        <f>IF(UtvarderingsVal="Alt2","","Max prisavdrag för uppfyllda bör-krav")</f>
        <v>Max prisavdrag för uppfyllda bör-krav</v>
      </c>
      <c r="N148" s="634"/>
      <c r="P148" s="34"/>
      <c r="Q148" s="34"/>
      <c r="R148" s="34"/>
      <c r="S148" s="34"/>
      <c r="T148" s="34"/>
      <c r="U148" s="34"/>
      <c r="V148" s="34"/>
      <c r="W148" s="66"/>
      <c r="X148" s="67"/>
      <c r="Y148" s="34"/>
      <c r="Z148" s="34"/>
      <c r="AA148" s="72"/>
      <c r="AB148" s="72"/>
      <c r="AH148" s="63"/>
    </row>
    <row r="149" spans="1:46" ht="27" customHeight="1" x14ac:dyDescent="0.2">
      <c r="A149" s="188">
        <v>1</v>
      </c>
      <c r="B149" s="502"/>
      <c r="C149" s="503"/>
      <c r="F149" s="34"/>
      <c r="G149" s="74"/>
      <c r="H149" s="34"/>
      <c r="I149" s="34"/>
      <c r="J149" s="34"/>
      <c r="K149" s="117"/>
      <c r="L149" s="92">
        <f>IF(UtvarderingsVal="Alt3","",SUM(M136:M146))</f>
        <v>0</v>
      </c>
      <c r="M149" s="682">
        <f>IF(UtvarderingsVal="Alt2","",SUM(N136:N146))</f>
        <v>0</v>
      </c>
      <c r="N149" s="683"/>
      <c r="P149" s="147" t="str">
        <f>IF(UtvarderingsVal="Alt3","","Total erhållen poängsumma:")</f>
        <v>Total erhållen poängsumma:</v>
      </c>
      <c r="Q149" s="77">
        <f>IF(UtvarderingsVal="Alt3","",SUMIF(P136:P146,"Ja",M136:M146))</f>
        <v>0</v>
      </c>
      <c r="R149" s="632"/>
      <c r="S149" s="503"/>
      <c r="T149" s="483" t="str">
        <f>IF(UtvarderingsVal="Alt2","","Totalt erhållet prisavdrag:")</f>
        <v>Totalt erhållet prisavdrag:</v>
      </c>
      <c r="U149" s="685"/>
      <c r="V149" s="620">
        <f>IF(UtvarderingsVal="Alt2","",SUMIF(P136:P146,"Ja",N136:N146))</f>
        <v>0</v>
      </c>
      <c r="W149" s="621"/>
      <c r="X149" s="95"/>
      <c r="Y149" s="67"/>
      <c r="Z149" s="72"/>
      <c r="AA149" s="72"/>
      <c r="AB149" s="72"/>
      <c r="AH149" s="63"/>
    </row>
    <row r="150" spans="1:46" ht="14.25" x14ac:dyDescent="0.2">
      <c r="A150" s="188"/>
      <c r="B150" s="34"/>
      <c r="C150" s="34"/>
      <c r="D150" s="34"/>
      <c r="E150" s="34"/>
      <c r="F150" s="34"/>
      <c r="G150" s="34"/>
      <c r="H150" s="34"/>
      <c r="I150" s="34"/>
      <c r="J150" s="34"/>
      <c r="M150" s="684"/>
      <c r="N150" s="684"/>
      <c r="P150" s="34"/>
      <c r="Q150" s="34"/>
      <c r="R150" s="34"/>
      <c r="S150" s="34"/>
      <c r="T150" s="34"/>
      <c r="U150" s="34"/>
      <c r="V150" s="34"/>
      <c r="W150" s="34"/>
      <c r="X150" s="66"/>
      <c r="Y150" s="67"/>
      <c r="Z150" s="34"/>
      <c r="AA150" s="72"/>
      <c r="AB150" s="72"/>
      <c r="AH150" s="63"/>
    </row>
    <row r="151" spans="1:46" ht="21" customHeight="1" x14ac:dyDescent="0.2">
      <c r="C151" s="93"/>
      <c r="D151" s="93"/>
      <c r="E151" s="91"/>
      <c r="F151" s="91"/>
      <c r="G151" s="91"/>
      <c r="H151" s="91"/>
      <c r="I151" s="94"/>
      <c r="J151" s="7"/>
      <c r="P151" s="50"/>
      <c r="R151" s="7"/>
      <c r="S151" s="7"/>
      <c r="T151" s="45"/>
      <c r="U151" s="7"/>
      <c r="V151" s="53"/>
      <c r="W151" s="51"/>
      <c r="X151" s="34"/>
      <c r="Y151" s="34"/>
      <c r="Z151" s="34"/>
      <c r="AA151" s="72"/>
      <c r="AB151" s="72"/>
      <c r="AH151" s="63"/>
      <c r="AI151" s="56"/>
      <c r="AJ151" s="56"/>
      <c r="AK151" s="56"/>
      <c r="AL151" s="56"/>
      <c r="AM151" s="56"/>
      <c r="AN151" s="56"/>
      <c r="AO151" s="56"/>
      <c r="AP151" s="56"/>
      <c r="AQ151" s="56"/>
      <c r="AR151" s="56"/>
      <c r="AS151" s="56"/>
      <c r="AT151" s="56"/>
    </row>
    <row r="152" spans="1:46" ht="21" customHeight="1" x14ac:dyDescent="0.2">
      <c r="B152" s="93"/>
      <c r="C152" s="93"/>
      <c r="D152" s="93"/>
      <c r="E152" s="55"/>
      <c r="F152" s="55"/>
      <c r="G152" s="55"/>
      <c r="H152" s="55"/>
      <c r="J152" s="7"/>
      <c r="P152" s="50"/>
      <c r="R152" s="7"/>
      <c r="S152" s="7"/>
      <c r="T152" s="45"/>
      <c r="U152" s="7"/>
      <c r="V152" s="53"/>
      <c r="W152" s="51"/>
      <c r="X152" s="34"/>
      <c r="Y152" s="34"/>
      <c r="Z152" s="34"/>
      <c r="AA152" s="72"/>
      <c r="AB152" s="72"/>
      <c r="AH152" s="63"/>
      <c r="AI152" s="56"/>
      <c r="AJ152" s="56"/>
      <c r="AK152" s="56"/>
      <c r="AL152" s="56"/>
      <c r="AM152" s="56"/>
      <c r="AN152" s="56"/>
      <c r="AO152" s="56"/>
      <c r="AP152" s="56"/>
      <c r="AQ152" s="56"/>
      <c r="AR152" s="56"/>
      <c r="AS152" s="56"/>
      <c r="AT152" s="56"/>
    </row>
    <row r="153" spans="1:46" ht="23.25" customHeight="1" x14ac:dyDescent="0.2">
      <c r="A153" s="190" t="s">
        <v>147</v>
      </c>
      <c r="B153" s="154" t="s">
        <v>355</v>
      </c>
      <c r="C153" s="155"/>
      <c r="D153" s="156"/>
      <c r="E153" s="149"/>
      <c r="F153" s="157"/>
      <c r="G153" s="157"/>
      <c r="H153" s="157"/>
      <c r="I153" s="149"/>
      <c r="J153" s="151"/>
      <c r="K153" s="149"/>
      <c r="L153" s="150"/>
      <c r="M153" s="149"/>
      <c r="N153" s="158"/>
      <c r="P153" s="628" t="s">
        <v>117</v>
      </c>
      <c r="Q153" s="629"/>
      <c r="R153" s="626" t="s">
        <v>106</v>
      </c>
      <c r="S153" s="637" t="s">
        <v>626</v>
      </c>
      <c r="T153" s="638"/>
      <c r="U153" s="638"/>
      <c r="V153" s="638"/>
      <c r="W153" s="638"/>
      <c r="X153" s="629"/>
      <c r="Y153" s="95"/>
      <c r="Z153" s="34"/>
      <c r="AA153" s="34"/>
      <c r="AB153" s="34"/>
      <c r="AH153" s="56"/>
      <c r="AI153" s="56"/>
      <c r="AJ153" s="56"/>
      <c r="AK153" s="56"/>
      <c r="AL153" s="56"/>
      <c r="AM153" s="56"/>
      <c r="AN153" s="56"/>
      <c r="AO153" s="56"/>
      <c r="AP153" s="56"/>
      <c r="AQ153" s="56"/>
      <c r="AR153" s="56"/>
      <c r="AS153" s="56"/>
      <c r="AT153" s="56"/>
    </row>
    <row r="154" spans="1:46" ht="27" customHeight="1" x14ac:dyDescent="0.2">
      <c r="A154" s="190" t="s">
        <v>147</v>
      </c>
      <c r="B154" s="159" t="s">
        <v>121</v>
      </c>
      <c r="J154" s="7"/>
      <c r="N154" s="160"/>
      <c r="P154" s="630"/>
      <c r="Q154" s="631"/>
      <c r="R154" s="627"/>
      <c r="S154" s="630"/>
      <c r="T154" s="639"/>
      <c r="U154" s="639"/>
      <c r="V154" s="639"/>
      <c r="W154" s="639"/>
      <c r="X154" s="631"/>
      <c r="Y154" s="95"/>
      <c r="Z154" s="34"/>
      <c r="AA154" s="34"/>
      <c r="AB154" s="34"/>
      <c r="AH154" s="56"/>
      <c r="AI154" s="56"/>
      <c r="AJ154" s="56"/>
      <c r="AK154" s="56"/>
      <c r="AL154" s="56"/>
      <c r="AM154" s="56"/>
      <c r="AN154" s="56"/>
      <c r="AO154" s="56"/>
      <c r="AP154" s="56"/>
      <c r="AQ154" s="56"/>
      <c r="AR154" s="56"/>
      <c r="AS154" s="56"/>
      <c r="AT154" s="56"/>
    </row>
    <row r="155" spans="1:46" ht="66" customHeight="1" x14ac:dyDescent="0.25">
      <c r="A155" s="190" t="s">
        <v>147</v>
      </c>
      <c r="B155" s="184" t="s">
        <v>76</v>
      </c>
      <c r="J155" s="7"/>
      <c r="N155" s="160"/>
      <c r="P155" s="630"/>
      <c r="Q155" s="631"/>
      <c r="R155" s="627"/>
      <c r="S155" s="630"/>
      <c r="T155" s="639"/>
      <c r="U155" s="639"/>
      <c r="V155" s="639"/>
      <c r="W155" s="639"/>
      <c r="X155" s="631"/>
      <c r="Y155" s="95"/>
      <c r="Z155" s="34"/>
      <c r="AA155" s="34"/>
      <c r="AB155" s="34"/>
      <c r="AH155" s="56"/>
      <c r="AI155" s="56"/>
      <c r="AJ155" s="56"/>
      <c r="AK155" s="56"/>
      <c r="AL155" s="56"/>
      <c r="AM155" s="56"/>
      <c r="AN155" s="56"/>
      <c r="AO155" s="56"/>
      <c r="AP155" s="56"/>
      <c r="AQ155" s="56"/>
      <c r="AR155" s="56"/>
      <c r="AS155" s="56"/>
      <c r="AT155" s="56"/>
    </row>
    <row r="156" spans="1:46" ht="20.25" customHeight="1" x14ac:dyDescent="0.2">
      <c r="A156" s="190" t="s">
        <v>147</v>
      </c>
      <c r="B156" s="159" t="s">
        <v>120</v>
      </c>
      <c r="J156" s="172" t="s">
        <v>101</v>
      </c>
      <c r="N156" s="161"/>
      <c r="P156" s="185"/>
      <c r="Q156" s="618" t="s">
        <v>105</v>
      </c>
      <c r="R156" s="635" t="s">
        <v>102</v>
      </c>
      <c r="S156" s="597" t="s">
        <v>103</v>
      </c>
      <c r="T156" s="598"/>
      <c r="U156" s="597" t="s">
        <v>104</v>
      </c>
      <c r="V156" s="598"/>
      <c r="W156" s="662" t="s">
        <v>145</v>
      </c>
      <c r="X156" s="663"/>
      <c r="Y156" s="33"/>
      <c r="Z156" s="33"/>
      <c r="AD156" s="10"/>
      <c r="AE156" s="82"/>
      <c r="AH156" s="56"/>
      <c r="AI156" s="56"/>
      <c r="AJ156" s="56"/>
      <c r="AK156" s="56"/>
      <c r="AL156" s="56"/>
      <c r="AM156" s="56"/>
      <c r="AN156" s="56"/>
      <c r="AO156" s="56"/>
      <c r="AP156" s="56"/>
      <c r="AQ156" s="56"/>
      <c r="AR156" s="56"/>
      <c r="AS156" s="56"/>
      <c r="AT156" s="56"/>
    </row>
    <row r="157" spans="1:46" ht="27.75" customHeight="1" x14ac:dyDescent="0.2">
      <c r="A157" s="190" t="s">
        <v>147</v>
      </c>
      <c r="B157" s="173" t="s">
        <v>107</v>
      </c>
      <c r="C157" s="174"/>
      <c r="D157" s="175"/>
      <c r="E157" s="176"/>
      <c r="F157" s="177"/>
      <c r="G157" s="177"/>
      <c r="H157" s="178"/>
      <c r="I157" s="179" t="s">
        <v>144</v>
      </c>
      <c r="J157" s="206">
        <v>1</v>
      </c>
      <c r="L157" s="625"/>
      <c r="M157" s="625"/>
      <c r="N157" s="161"/>
      <c r="P157" s="186" t="s">
        <v>116</v>
      </c>
      <c r="Q157" s="619"/>
      <c r="R157" s="636"/>
      <c r="S157" s="599"/>
      <c r="T157" s="600"/>
      <c r="U157" s="599"/>
      <c r="V157" s="600"/>
      <c r="W157" s="664"/>
      <c r="X157" s="665"/>
      <c r="Y157" s="33"/>
      <c r="Z157" s="33"/>
      <c r="AD157" s="10"/>
      <c r="AE157" s="34"/>
      <c r="AH157" s="56"/>
      <c r="AI157" s="56"/>
      <c r="AJ157" s="56"/>
      <c r="AK157" s="56"/>
      <c r="AL157" s="56"/>
      <c r="AM157" s="56"/>
      <c r="AN157" s="56"/>
      <c r="AO157" s="56"/>
      <c r="AP157" s="56"/>
      <c r="AQ157" s="56"/>
      <c r="AR157" s="56"/>
      <c r="AS157" s="56"/>
      <c r="AT157" s="56"/>
    </row>
    <row r="158" spans="1:46" ht="27.75" customHeight="1" x14ac:dyDescent="0.2">
      <c r="A158" s="190" t="s">
        <v>147</v>
      </c>
      <c r="B158" s="173" t="s">
        <v>111</v>
      </c>
      <c r="C158" s="176"/>
      <c r="D158" s="180"/>
      <c r="E158" s="176"/>
      <c r="F158" s="177"/>
      <c r="G158" s="177"/>
      <c r="H158" s="178"/>
      <c r="I158" s="179" t="s">
        <v>166</v>
      </c>
      <c r="J158" s="206">
        <v>0</v>
      </c>
      <c r="L158" s="671"/>
      <c r="M158" s="671"/>
      <c r="N158" s="161"/>
      <c r="P158" s="168">
        <f>$I$102</f>
        <v>0</v>
      </c>
      <c r="Q158" s="169">
        <f>J157</f>
        <v>1</v>
      </c>
      <c r="R158" s="207"/>
      <c r="S158" s="660">
        <f>IFERROR(R158/P158*100,0)</f>
        <v>0</v>
      </c>
      <c r="T158" s="661"/>
      <c r="U158" s="606">
        <f>IFERROR(S158*Q158,"")</f>
        <v>0</v>
      </c>
      <c r="V158" s="607"/>
      <c r="W158" s="654" t="str">
        <f>IFERROR(SUM(U158+U160),"")</f>
        <v/>
      </c>
      <c r="X158" s="655"/>
      <c r="Y158" s="33"/>
      <c r="Z158" s="33"/>
      <c r="AD158" s="10"/>
      <c r="AE158" s="52"/>
      <c r="AH158" s="56"/>
      <c r="AI158" s="56"/>
      <c r="AJ158" s="56"/>
      <c r="AK158" s="56"/>
      <c r="AL158" s="56"/>
      <c r="AM158" s="56"/>
      <c r="AN158" s="56"/>
      <c r="AO158" s="56"/>
      <c r="AP158" s="56"/>
      <c r="AQ158" s="56"/>
      <c r="AR158" s="56"/>
      <c r="AS158" s="56"/>
      <c r="AT158" s="56"/>
    </row>
    <row r="159" spans="1:46" ht="27.75" customHeight="1" x14ac:dyDescent="0.2">
      <c r="A159" s="190" t="s">
        <v>147</v>
      </c>
      <c r="B159" s="493" t="s">
        <v>48</v>
      </c>
      <c r="C159" s="494"/>
      <c r="D159" s="495"/>
      <c r="E159" s="176"/>
      <c r="F159" s="181"/>
      <c r="G159" s="181"/>
      <c r="H159" s="182"/>
      <c r="I159" s="322" t="s">
        <v>49</v>
      </c>
      <c r="J159" s="183">
        <f>J158+J157</f>
        <v>1</v>
      </c>
      <c r="L159" s="98"/>
      <c r="M159" s="98"/>
      <c r="N159" s="162"/>
      <c r="P159" s="119" t="s">
        <v>108</v>
      </c>
      <c r="Q159" s="120"/>
      <c r="R159" s="121"/>
      <c r="S159" s="686"/>
      <c r="T159" s="687"/>
      <c r="U159" s="604"/>
      <c r="V159" s="605"/>
      <c r="W159" s="656"/>
      <c r="X159" s="657"/>
      <c r="Y159" s="33"/>
      <c r="Z159" s="33"/>
      <c r="AD159" s="10"/>
      <c r="AE159" s="34"/>
      <c r="AH159" s="56"/>
      <c r="AI159" s="56"/>
      <c r="AJ159" s="56"/>
      <c r="AK159" s="56"/>
      <c r="AL159" s="56"/>
      <c r="AM159" s="56"/>
      <c r="AN159" s="56"/>
      <c r="AO159" s="56"/>
      <c r="AP159" s="56"/>
      <c r="AQ159" s="56"/>
      <c r="AR159" s="56"/>
      <c r="AS159" s="56"/>
      <c r="AT159" s="56"/>
    </row>
    <row r="160" spans="1:46" ht="27.75" customHeight="1" x14ac:dyDescent="0.2">
      <c r="A160" s="190" t="s">
        <v>147</v>
      </c>
      <c r="B160" s="163"/>
      <c r="C160" s="164"/>
      <c r="D160" s="164"/>
      <c r="E160" s="164"/>
      <c r="F160" s="164"/>
      <c r="G160" s="164"/>
      <c r="H160" s="164"/>
      <c r="I160" s="164"/>
      <c r="J160" s="165"/>
      <c r="K160" s="166"/>
      <c r="L160" s="166"/>
      <c r="M160" s="166"/>
      <c r="N160" s="167"/>
      <c r="P160" s="170">
        <f>Q149</f>
        <v>0</v>
      </c>
      <c r="Q160" s="169">
        <f>J158</f>
        <v>0</v>
      </c>
      <c r="R160" s="171"/>
      <c r="S160" s="689"/>
      <c r="T160" s="690"/>
      <c r="U160" s="606" t="str">
        <f>IFERROR(((P160/L149)*100)*Q160,"")</f>
        <v/>
      </c>
      <c r="V160" s="607"/>
      <c r="W160" s="658"/>
      <c r="X160" s="659"/>
      <c r="Y160" s="33"/>
      <c r="Z160" s="33"/>
      <c r="AD160" s="10"/>
      <c r="AE160" s="52"/>
      <c r="AH160" s="56"/>
      <c r="AI160" s="56"/>
      <c r="AJ160" s="56"/>
      <c r="AK160" s="56"/>
      <c r="AL160" s="56"/>
      <c r="AM160" s="56"/>
      <c r="AN160" s="56"/>
      <c r="AO160" s="56"/>
      <c r="AP160" s="56"/>
      <c r="AQ160" s="56"/>
      <c r="AR160" s="56"/>
      <c r="AS160" s="56"/>
      <c r="AT160" s="56"/>
    </row>
    <row r="161" spans="1:46" ht="15.75" customHeight="1" x14ac:dyDescent="0.2">
      <c r="A161" s="190" t="s">
        <v>147</v>
      </c>
      <c r="J161" s="7"/>
      <c r="L161" s="83"/>
      <c r="M161" s="83"/>
      <c r="N161" s="83"/>
      <c r="P161" s="61"/>
      <c r="R161" s="61"/>
      <c r="S161" s="601"/>
      <c r="T161" s="601"/>
      <c r="U161" s="601"/>
      <c r="V161" s="601"/>
      <c r="W161" s="33"/>
      <c r="Y161" s="33"/>
      <c r="Z161" s="33"/>
      <c r="AD161" s="10"/>
      <c r="AE161" s="34"/>
      <c r="AH161" s="56"/>
      <c r="AI161" s="56"/>
      <c r="AJ161" s="56"/>
      <c r="AK161" s="56"/>
      <c r="AL161" s="56"/>
      <c r="AM161" s="56"/>
      <c r="AN161" s="56"/>
      <c r="AO161" s="56"/>
      <c r="AP161" s="56"/>
      <c r="AQ161" s="56"/>
      <c r="AR161" s="56"/>
      <c r="AS161" s="56"/>
      <c r="AT161" s="56"/>
    </row>
    <row r="162" spans="1:46" ht="16.5" customHeight="1" x14ac:dyDescent="0.2">
      <c r="A162" s="190" t="s">
        <v>147</v>
      </c>
      <c r="J162" s="7"/>
      <c r="L162" s="83"/>
      <c r="M162" s="83"/>
      <c r="N162" s="83"/>
      <c r="P162" s="61"/>
      <c r="R162" s="61"/>
      <c r="S162" s="10"/>
      <c r="T162" s="10"/>
      <c r="U162" s="10"/>
      <c r="V162" s="10"/>
      <c r="W162" s="33"/>
      <c r="Y162" s="33"/>
      <c r="Z162" s="33"/>
      <c r="AD162" s="10"/>
      <c r="AE162" s="34"/>
      <c r="AH162" s="56"/>
      <c r="AI162" s="56"/>
      <c r="AJ162" s="56"/>
      <c r="AK162" s="56"/>
      <c r="AL162" s="56"/>
      <c r="AM162" s="56"/>
      <c r="AN162" s="56"/>
      <c r="AO162" s="56"/>
      <c r="AP162" s="56"/>
      <c r="AQ162" s="56"/>
      <c r="AR162" s="56"/>
      <c r="AS162" s="56"/>
      <c r="AT162" s="56"/>
    </row>
    <row r="163" spans="1:46" ht="15" customHeight="1" x14ac:dyDescent="0.25">
      <c r="B163" s="78"/>
      <c r="C163" s="78"/>
      <c r="D163" s="78"/>
      <c r="E163" s="78"/>
      <c r="F163" s="78"/>
      <c r="G163" s="78"/>
      <c r="H163" s="78"/>
      <c r="I163" s="78"/>
      <c r="S163" s="34"/>
      <c r="T163" s="34"/>
      <c r="U163" s="34"/>
      <c r="V163" s="81"/>
      <c r="W163" s="81"/>
      <c r="X163" s="81"/>
      <c r="Y163" s="81"/>
      <c r="Z163" s="51"/>
    </row>
    <row r="164" spans="1:46" ht="29.25" customHeight="1" x14ac:dyDescent="0.2">
      <c r="A164" s="190" t="s">
        <v>148</v>
      </c>
      <c r="B164" s="148" t="s">
        <v>356</v>
      </c>
      <c r="C164" s="149"/>
      <c r="D164" s="149"/>
      <c r="E164" s="149"/>
      <c r="F164" s="149"/>
      <c r="G164" s="149"/>
      <c r="H164" s="149"/>
      <c r="I164" s="149"/>
      <c r="J164" s="149"/>
      <c r="K164" s="150"/>
      <c r="L164" s="149"/>
      <c r="M164" s="149"/>
      <c r="N164" s="158"/>
      <c r="P164" s="424" t="s">
        <v>119</v>
      </c>
      <c r="Q164" s="629"/>
      <c r="R164" s="424" t="s">
        <v>118</v>
      </c>
      <c r="S164" s="629"/>
    </row>
    <row r="165" spans="1:46" customFormat="1" ht="21.75" customHeight="1" x14ac:dyDescent="0.2">
      <c r="A165" s="190" t="s">
        <v>148</v>
      </c>
      <c r="B165" s="705" t="s">
        <v>167</v>
      </c>
      <c r="C165" s="428"/>
      <c r="D165" s="428"/>
      <c r="E165" s="428"/>
      <c r="F165" s="428"/>
      <c r="G165" s="428"/>
      <c r="H165" s="428"/>
      <c r="I165" s="428"/>
      <c r="J165" s="428"/>
      <c r="K165" s="428"/>
      <c r="L165" s="428"/>
      <c r="M165" s="428"/>
      <c r="N165" s="706"/>
      <c r="P165" s="99">
        <f>V149</f>
        <v>0</v>
      </c>
      <c r="Q165" s="85"/>
      <c r="R165" s="99">
        <f>I102-P165</f>
        <v>0</v>
      </c>
      <c r="S165" s="85"/>
    </row>
    <row r="166" spans="1:46" x14ac:dyDescent="0.2">
      <c r="A166" s="190" t="s">
        <v>148</v>
      </c>
      <c r="B166" s="707"/>
      <c r="C166" s="428"/>
      <c r="D166" s="428"/>
      <c r="E166" s="428"/>
      <c r="F166" s="428"/>
      <c r="G166" s="428"/>
      <c r="H166" s="428"/>
      <c r="I166" s="428"/>
      <c r="J166" s="428"/>
      <c r="K166" s="428"/>
      <c r="L166" s="428"/>
      <c r="M166" s="428"/>
      <c r="N166" s="706"/>
      <c r="P166" s="87"/>
      <c r="Q166" s="86"/>
      <c r="R166" s="679" t="s">
        <v>157</v>
      </c>
      <c r="S166" s="631"/>
      <c r="T166" s="34"/>
      <c r="U166" s="34"/>
      <c r="X166" s="34"/>
      <c r="Y166" s="34"/>
      <c r="Z166" s="34"/>
      <c r="AA166" s="34"/>
      <c r="AB166" s="34"/>
      <c r="AC166" s="34"/>
      <c r="AD166" s="34"/>
      <c r="AE166" s="34"/>
      <c r="AF166" s="34"/>
      <c r="AG166" s="34"/>
    </row>
    <row r="167" spans="1:46" x14ac:dyDescent="0.2">
      <c r="A167" s="190" t="s">
        <v>148</v>
      </c>
      <c r="B167" s="702"/>
      <c r="C167" s="703"/>
      <c r="D167" s="703"/>
      <c r="E167" s="703"/>
      <c r="F167" s="703"/>
      <c r="G167" s="703"/>
      <c r="H167" s="703"/>
      <c r="I167" s="703"/>
      <c r="J167" s="703"/>
      <c r="K167" s="703"/>
      <c r="L167" s="703"/>
      <c r="M167" s="703"/>
      <c r="N167" s="704"/>
      <c r="P167" s="88"/>
      <c r="Q167" s="89"/>
      <c r="R167" s="680"/>
      <c r="S167" s="681"/>
      <c r="T167" s="34"/>
      <c r="U167" s="34"/>
      <c r="V167" s="54"/>
      <c r="Z167" s="502"/>
      <c r="AA167" s="502"/>
      <c r="AB167" s="502"/>
      <c r="AC167" s="34"/>
      <c r="AE167" s="34"/>
      <c r="AF167" s="34"/>
      <c r="AG167" s="34"/>
    </row>
    <row r="168" spans="1:46" ht="16.5" customHeight="1" x14ac:dyDescent="0.2">
      <c r="A168" s="190" t="s">
        <v>148</v>
      </c>
      <c r="J168" s="7"/>
      <c r="L168" s="83"/>
      <c r="M168" s="83"/>
      <c r="N168" s="83"/>
      <c r="P168" s="61"/>
      <c r="R168" s="61"/>
      <c r="S168" s="10"/>
      <c r="T168" s="10"/>
      <c r="U168" s="10"/>
      <c r="V168" s="10"/>
      <c r="W168" s="33"/>
      <c r="Y168" s="33"/>
      <c r="Z168" s="33"/>
      <c r="AD168" s="10"/>
      <c r="AE168" s="34"/>
      <c r="AH168" s="56"/>
      <c r="AI168" s="56"/>
      <c r="AJ168" s="56"/>
      <c r="AK168" s="56"/>
      <c r="AL168" s="56"/>
      <c r="AM168" s="56"/>
      <c r="AN168" s="56"/>
      <c r="AO168" s="56"/>
      <c r="AP168" s="56"/>
      <c r="AQ168" s="56"/>
      <c r="AR168" s="56"/>
      <c r="AS168" s="56"/>
      <c r="AT168" s="56"/>
    </row>
    <row r="169" spans="1:46" ht="18" customHeight="1" x14ac:dyDescent="0.2">
      <c r="J169" s="7"/>
      <c r="L169" s="83"/>
      <c r="M169" s="83"/>
      <c r="N169" s="83"/>
      <c r="P169" s="61"/>
      <c r="R169" s="61"/>
      <c r="S169" s="10"/>
      <c r="T169" s="10"/>
      <c r="U169" s="10"/>
      <c r="V169" s="10"/>
      <c r="W169" s="33"/>
      <c r="Y169" s="33"/>
      <c r="Z169" s="33"/>
      <c r="AD169" s="10"/>
      <c r="AE169" s="34"/>
      <c r="AH169" s="56"/>
      <c r="AI169" s="56"/>
      <c r="AJ169" s="56"/>
      <c r="AK169" s="56"/>
      <c r="AL169" s="56"/>
      <c r="AM169" s="56"/>
      <c r="AN169" s="56"/>
      <c r="AO169" s="56"/>
      <c r="AP169" s="56"/>
      <c r="AQ169" s="56"/>
      <c r="AR169" s="56"/>
      <c r="AS169" s="56"/>
      <c r="AT169" s="56"/>
    </row>
    <row r="170" spans="1:46" ht="23.25" customHeight="1" collapsed="1" x14ac:dyDescent="0.2">
      <c r="A170" s="190" t="s">
        <v>149</v>
      </c>
      <c r="B170" s="148" t="s">
        <v>357</v>
      </c>
      <c r="C170" s="149"/>
      <c r="D170" s="149"/>
      <c r="E170" s="149"/>
      <c r="F170" s="150"/>
      <c r="G170" s="149"/>
      <c r="H170" s="149"/>
      <c r="I170" s="149"/>
      <c r="J170" s="151"/>
      <c r="K170" s="149"/>
      <c r="L170" s="152"/>
      <c r="M170" s="152"/>
      <c r="N170" s="153"/>
      <c r="P170" s="61"/>
      <c r="R170" s="61"/>
      <c r="S170" s="10"/>
      <c r="T170" s="10"/>
      <c r="U170" s="10"/>
      <c r="V170" s="10"/>
      <c r="W170" s="33"/>
      <c r="Y170" s="33"/>
      <c r="Z170" s="33"/>
      <c r="AD170" s="10"/>
      <c r="AE170" s="34"/>
      <c r="AH170" s="56"/>
      <c r="AI170" s="56"/>
      <c r="AJ170" s="56"/>
      <c r="AK170" s="56"/>
      <c r="AL170" s="56"/>
      <c r="AM170" s="56"/>
      <c r="AN170" s="56"/>
      <c r="AO170" s="56"/>
      <c r="AP170" s="56"/>
      <c r="AQ170" s="56"/>
      <c r="AR170" s="56"/>
      <c r="AS170" s="56"/>
      <c r="AT170" s="56"/>
    </row>
    <row r="171" spans="1:46" ht="20.25" customHeight="1" x14ac:dyDescent="0.2">
      <c r="A171" s="190" t="s">
        <v>149</v>
      </c>
      <c r="B171" s="702" t="s">
        <v>122</v>
      </c>
      <c r="C171" s="703"/>
      <c r="D171" s="703"/>
      <c r="E171" s="703"/>
      <c r="F171" s="703"/>
      <c r="G171" s="703"/>
      <c r="H171" s="703"/>
      <c r="I171" s="703"/>
      <c r="J171" s="703"/>
      <c r="K171" s="703"/>
      <c r="L171" s="703"/>
      <c r="M171" s="703"/>
      <c r="N171" s="704"/>
      <c r="P171" s="70"/>
      <c r="Q171" s="71"/>
      <c r="R171" s="69"/>
      <c r="S171" s="602"/>
      <c r="T171" s="602"/>
      <c r="U171" s="602"/>
      <c r="V171" s="602"/>
      <c r="W171" s="33"/>
      <c r="AD171" s="10"/>
      <c r="AE171" s="52"/>
      <c r="AH171" s="56"/>
      <c r="AI171" s="56"/>
      <c r="AJ171" s="56"/>
      <c r="AK171" s="56"/>
      <c r="AL171" s="56"/>
      <c r="AM171" s="56"/>
      <c r="AN171" s="56"/>
      <c r="AO171" s="56"/>
      <c r="AP171" s="56"/>
      <c r="AQ171" s="56"/>
      <c r="AR171" s="56"/>
      <c r="AS171" s="56"/>
      <c r="AT171" s="56"/>
    </row>
    <row r="172" spans="1:46" ht="19.5" customHeight="1" x14ac:dyDescent="0.2">
      <c r="A172" s="190" t="s">
        <v>149</v>
      </c>
      <c r="B172" s="672"/>
      <c r="C172" s="673"/>
      <c r="D172" s="673"/>
      <c r="E172" s="673"/>
      <c r="F172" s="673"/>
      <c r="G172" s="673"/>
      <c r="H172" s="673"/>
      <c r="I172" s="673"/>
      <c r="J172" s="673"/>
      <c r="K172" s="673"/>
      <c r="L172" s="673"/>
      <c r="M172" s="673"/>
      <c r="N172" s="674"/>
      <c r="P172" s="61"/>
      <c r="U172" s="428"/>
      <c r="V172" s="428"/>
      <c r="W172" s="33"/>
      <c r="AD172" s="10"/>
      <c r="AH172" s="56"/>
      <c r="AI172" s="56"/>
      <c r="AJ172" s="56"/>
      <c r="AK172" s="56"/>
      <c r="AL172" s="56"/>
      <c r="AM172" s="56"/>
      <c r="AN172" s="56"/>
      <c r="AO172" s="56"/>
      <c r="AP172" s="56"/>
      <c r="AQ172" s="56"/>
      <c r="AR172" s="56"/>
      <c r="AS172" s="56"/>
      <c r="AT172" s="56"/>
    </row>
    <row r="173" spans="1:46" ht="18" customHeight="1" x14ac:dyDescent="0.2">
      <c r="A173" s="190" t="s">
        <v>149</v>
      </c>
      <c r="B173" s="675"/>
      <c r="C173" s="673"/>
      <c r="D173" s="673"/>
      <c r="E173" s="673"/>
      <c r="F173" s="673"/>
      <c r="G173" s="673"/>
      <c r="H173" s="673"/>
      <c r="I173" s="673"/>
      <c r="J173" s="673"/>
      <c r="K173" s="673"/>
      <c r="L173" s="673"/>
      <c r="M173" s="673"/>
      <c r="N173" s="674"/>
      <c r="P173" s="70"/>
      <c r="Q173" s="71"/>
      <c r="R173" s="69"/>
      <c r="S173" s="602"/>
      <c r="T173" s="602"/>
      <c r="U173" s="602"/>
      <c r="V173" s="602"/>
      <c r="W173" s="10"/>
      <c r="AD173" s="10"/>
      <c r="AE173" s="55"/>
      <c r="AH173" s="56"/>
      <c r="AI173" s="56"/>
      <c r="AJ173" s="56"/>
      <c r="AK173" s="56"/>
      <c r="AL173" s="56"/>
      <c r="AM173" s="56"/>
      <c r="AN173" s="56"/>
      <c r="AO173" s="56"/>
      <c r="AP173" s="56"/>
      <c r="AQ173" s="56"/>
      <c r="AR173" s="56"/>
      <c r="AS173" s="56"/>
      <c r="AT173" s="56"/>
    </row>
    <row r="174" spans="1:46" ht="19.5" customHeight="1" x14ac:dyDescent="0.2">
      <c r="A174" s="190" t="s">
        <v>149</v>
      </c>
      <c r="B174" s="675"/>
      <c r="C174" s="673"/>
      <c r="D174" s="673"/>
      <c r="E174" s="673"/>
      <c r="F174" s="673"/>
      <c r="G174" s="673"/>
      <c r="H174" s="673"/>
      <c r="I174" s="673"/>
      <c r="J174" s="673"/>
      <c r="K174" s="673"/>
      <c r="L174" s="673"/>
      <c r="M174" s="673"/>
      <c r="N174" s="674"/>
      <c r="P174" s="61"/>
      <c r="R174" s="61"/>
      <c r="S174" s="601"/>
      <c r="T174" s="601"/>
      <c r="U174" s="601"/>
      <c r="V174" s="601"/>
      <c r="W174" s="55"/>
      <c r="AD174" s="55"/>
      <c r="AE174" s="55"/>
      <c r="AH174" s="56"/>
      <c r="AI174" s="56"/>
      <c r="AJ174" s="56"/>
      <c r="AK174" s="56"/>
      <c r="AL174" s="56"/>
      <c r="AM174" s="56"/>
      <c r="AN174" s="56"/>
      <c r="AO174" s="56"/>
      <c r="AP174" s="56"/>
      <c r="AQ174" s="56"/>
      <c r="AR174" s="56"/>
      <c r="AS174" s="56"/>
      <c r="AT174" s="56"/>
    </row>
    <row r="175" spans="1:46" ht="12.75" customHeight="1" x14ac:dyDescent="0.2">
      <c r="A175" s="190" t="s">
        <v>149</v>
      </c>
      <c r="B175" s="675"/>
      <c r="C175" s="673"/>
      <c r="D175" s="673"/>
      <c r="E175" s="673"/>
      <c r="F175" s="673"/>
      <c r="G175" s="673"/>
      <c r="H175" s="673"/>
      <c r="I175" s="673"/>
      <c r="J175" s="673"/>
      <c r="K175" s="673"/>
      <c r="L175" s="673"/>
      <c r="M175" s="673"/>
      <c r="N175" s="674"/>
      <c r="P175" s="70"/>
      <c r="Q175" s="71"/>
      <c r="R175" s="603"/>
      <c r="S175" s="603"/>
      <c r="T175" s="603"/>
      <c r="AH175" s="56"/>
      <c r="AI175" s="56"/>
      <c r="AJ175" s="56"/>
      <c r="AK175" s="56"/>
      <c r="AL175" s="56"/>
      <c r="AM175" s="56"/>
      <c r="AN175" s="56"/>
      <c r="AO175" s="56"/>
      <c r="AP175" s="56"/>
      <c r="AQ175" s="56"/>
      <c r="AR175" s="56"/>
      <c r="AS175" s="56"/>
      <c r="AT175" s="56"/>
    </row>
    <row r="176" spans="1:46" ht="15.75" customHeight="1" x14ac:dyDescent="0.2">
      <c r="A176" s="190" t="s">
        <v>149</v>
      </c>
      <c r="B176" s="675"/>
      <c r="C176" s="673"/>
      <c r="D176" s="673"/>
      <c r="E176" s="673"/>
      <c r="F176" s="673"/>
      <c r="G176" s="673"/>
      <c r="H176" s="673"/>
      <c r="I176" s="673"/>
      <c r="J176" s="673"/>
      <c r="K176" s="673"/>
      <c r="L176" s="673"/>
      <c r="M176" s="673"/>
      <c r="N176" s="674"/>
      <c r="P176" s="61"/>
      <c r="R176" s="603"/>
      <c r="S176" s="603"/>
      <c r="T176" s="603"/>
      <c r="AH176" s="56"/>
      <c r="AI176" s="56"/>
      <c r="AJ176" s="56"/>
      <c r="AK176" s="56"/>
      <c r="AL176" s="56"/>
      <c r="AM176" s="56"/>
      <c r="AN176" s="56"/>
      <c r="AO176" s="56"/>
      <c r="AP176" s="56"/>
      <c r="AQ176" s="56"/>
      <c r="AR176" s="56"/>
      <c r="AS176" s="56"/>
      <c r="AT176" s="56"/>
    </row>
    <row r="177" spans="1:46" ht="18" customHeight="1" x14ac:dyDescent="0.2">
      <c r="A177" s="190" t="s">
        <v>149</v>
      </c>
      <c r="B177" s="675"/>
      <c r="C177" s="673"/>
      <c r="D177" s="673"/>
      <c r="E177" s="673"/>
      <c r="F177" s="673"/>
      <c r="G177" s="673"/>
      <c r="H177" s="673"/>
      <c r="I177" s="673"/>
      <c r="J177" s="673"/>
      <c r="K177" s="673"/>
      <c r="L177" s="673"/>
      <c r="M177" s="673"/>
      <c r="N177" s="674"/>
      <c r="P177" s="70"/>
      <c r="Q177" s="71"/>
      <c r="R177" s="69"/>
      <c r="S177" s="602"/>
      <c r="T177" s="602"/>
      <c r="U177" s="602"/>
      <c r="V177" s="602"/>
      <c r="AH177" s="56"/>
      <c r="AI177" s="56"/>
      <c r="AJ177" s="56"/>
      <c r="AK177" s="56"/>
      <c r="AL177" s="56"/>
      <c r="AM177" s="56"/>
      <c r="AN177" s="56"/>
      <c r="AO177" s="56"/>
      <c r="AP177" s="56"/>
      <c r="AQ177" s="56"/>
      <c r="AR177" s="56"/>
      <c r="AS177" s="56"/>
      <c r="AT177" s="56"/>
    </row>
    <row r="178" spans="1:46" x14ac:dyDescent="0.2">
      <c r="A178" s="190" t="s">
        <v>149</v>
      </c>
      <c r="B178" s="676"/>
      <c r="C178" s="677"/>
      <c r="D178" s="677"/>
      <c r="E178" s="677"/>
      <c r="F178" s="677"/>
      <c r="G178" s="677"/>
      <c r="H178" s="677"/>
      <c r="I178" s="677"/>
      <c r="J178" s="677"/>
      <c r="K178" s="677"/>
      <c r="L178" s="677"/>
      <c r="M178" s="677"/>
      <c r="N178" s="678"/>
      <c r="P178" s="68"/>
      <c r="R178" s="10"/>
      <c r="U178" s="428"/>
      <c r="V178" s="428"/>
      <c r="W178" s="7"/>
      <c r="AD178" s="7"/>
      <c r="AH178" s="56"/>
      <c r="AI178" s="56"/>
      <c r="AJ178" s="56"/>
      <c r="AK178" s="56"/>
      <c r="AL178" s="56"/>
      <c r="AM178" s="56"/>
      <c r="AN178" s="56"/>
      <c r="AO178" s="56"/>
      <c r="AP178" s="56"/>
      <c r="AQ178" s="56"/>
      <c r="AR178" s="56"/>
      <c r="AS178" s="56"/>
      <c r="AT178" s="56"/>
    </row>
    <row r="179" spans="1:46" ht="21" customHeight="1" x14ac:dyDescent="0.2">
      <c r="B179" s="90"/>
      <c r="C179" s="90"/>
      <c r="D179" s="90"/>
      <c r="E179" s="90"/>
      <c r="F179" s="90"/>
      <c r="G179" s="90"/>
      <c r="H179" s="90"/>
      <c r="I179" s="90"/>
      <c r="J179" s="7"/>
      <c r="L179" s="84"/>
      <c r="M179" s="84"/>
      <c r="N179" s="84"/>
      <c r="P179" s="68"/>
      <c r="R179" s="10"/>
      <c r="U179" s="33"/>
      <c r="V179" s="33"/>
      <c r="W179" s="7"/>
      <c r="AD179" s="7"/>
      <c r="AH179" s="56"/>
      <c r="AI179" s="56"/>
      <c r="AJ179" s="56"/>
      <c r="AK179" s="56"/>
      <c r="AL179" s="56"/>
      <c r="AM179" s="56"/>
      <c r="AN179" s="56"/>
      <c r="AO179" s="56"/>
      <c r="AP179" s="56"/>
      <c r="AQ179" s="56"/>
      <c r="AR179" s="56"/>
      <c r="AS179" s="56"/>
      <c r="AT179" s="56"/>
    </row>
    <row r="180" spans="1:46" ht="18" x14ac:dyDescent="0.2">
      <c r="B180" s="479" t="s">
        <v>338</v>
      </c>
      <c r="C180" s="479"/>
      <c r="D180" s="479"/>
      <c r="E180" s="479"/>
      <c r="F180" s="479"/>
      <c r="H180" s="75"/>
      <c r="I180" s="75"/>
      <c r="J180" s="75"/>
      <c r="S180" s="34"/>
      <c r="T180" s="34"/>
      <c r="U180" s="34"/>
      <c r="W180" s="34"/>
    </row>
    <row r="181" spans="1:46" ht="26.25" customHeight="1" x14ac:dyDescent="0.2">
      <c r="B181" s="497" t="s">
        <v>337</v>
      </c>
      <c r="C181" s="498"/>
      <c r="D181" s="498"/>
      <c r="E181" s="498"/>
      <c r="F181" s="498"/>
      <c r="G181" s="498"/>
      <c r="H181" s="498"/>
      <c r="I181" s="498"/>
      <c r="J181" s="75"/>
      <c r="S181" s="34"/>
      <c r="T181" s="34"/>
      <c r="U181" s="34"/>
      <c r="W181" s="34"/>
    </row>
    <row r="182" spans="1:46" x14ac:dyDescent="0.2">
      <c r="B182" s="30" t="s">
        <v>109</v>
      </c>
      <c r="H182" s="75"/>
      <c r="I182" s="75"/>
      <c r="J182" s="75"/>
      <c r="K182" s="45"/>
      <c r="P182" s="30"/>
      <c r="U182" s="34"/>
      <c r="V182" s="34"/>
      <c r="W182" s="34"/>
    </row>
    <row r="183" spans="1:46" ht="19.5" customHeight="1" x14ac:dyDescent="0.2">
      <c r="B183" s="485" t="s">
        <v>361</v>
      </c>
      <c r="C183" s="590"/>
      <c r="D183" s="590"/>
      <c r="E183" s="590"/>
      <c r="F183" s="590"/>
      <c r="G183" s="590"/>
      <c r="H183" s="590"/>
      <c r="I183" s="591"/>
      <c r="J183" s="75"/>
      <c r="K183" s="45"/>
      <c r="P183" s="596"/>
      <c r="Q183" s="596"/>
      <c r="R183" s="596"/>
      <c r="S183" s="596"/>
      <c r="T183" s="193"/>
      <c r="U183" s="34"/>
    </row>
    <row r="184" spans="1:46" ht="19.5" customHeight="1" x14ac:dyDescent="0.2">
      <c r="B184" s="504"/>
      <c r="C184" s="505"/>
      <c r="D184" s="505"/>
      <c r="E184" s="505"/>
      <c r="F184" s="505"/>
      <c r="G184" s="505"/>
      <c r="H184" s="505"/>
      <c r="I184" s="506"/>
      <c r="J184" s="75"/>
      <c r="K184" s="45"/>
      <c r="U184" s="34"/>
      <c r="AG184" s="34"/>
      <c r="AH184" s="34"/>
    </row>
    <row r="185" spans="1:46" ht="19.5" customHeight="1" x14ac:dyDescent="0.2">
      <c r="B185" s="504"/>
      <c r="C185" s="505"/>
      <c r="D185" s="505"/>
      <c r="E185" s="505"/>
      <c r="F185" s="505"/>
      <c r="G185" s="505"/>
      <c r="H185" s="505"/>
      <c r="I185" s="506"/>
      <c r="K185" s="45"/>
      <c r="U185" s="34"/>
      <c r="X185" s="688"/>
      <c r="Y185" s="688"/>
      <c r="Z185" s="688"/>
      <c r="AA185" s="688"/>
      <c r="AB185" s="688"/>
      <c r="AG185" s="34"/>
      <c r="AH185" s="34"/>
    </row>
    <row r="186" spans="1:46" ht="19.5" customHeight="1" x14ac:dyDescent="0.2">
      <c r="B186" s="496"/>
      <c r="C186" s="496"/>
      <c r="D186" s="496"/>
      <c r="E186" s="496"/>
      <c r="F186" s="496"/>
      <c r="G186" s="496"/>
      <c r="H186" s="496"/>
      <c r="I186" s="496"/>
      <c r="K186" s="45"/>
      <c r="U186" s="34"/>
      <c r="X186" s="688"/>
      <c r="Y186" s="688"/>
      <c r="Z186" s="688"/>
      <c r="AA186" s="688"/>
      <c r="AB186" s="688"/>
      <c r="AG186" s="34"/>
      <c r="AH186" s="34"/>
    </row>
    <row r="187" spans="1:46" ht="12.75" customHeight="1" x14ac:dyDescent="0.2">
      <c r="J187" s="7"/>
      <c r="P187" s="7"/>
      <c r="Q187" s="7"/>
      <c r="R187" s="7"/>
      <c r="S187" s="7"/>
      <c r="T187" s="7"/>
      <c r="U187" s="34"/>
      <c r="X187" s="688"/>
      <c r="Y187" s="688"/>
      <c r="Z187" s="688"/>
      <c r="AA187" s="688"/>
      <c r="AB187" s="688"/>
      <c r="AG187" s="34"/>
      <c r="AH187" s="34"/>
    </row>
    <row r="188" spans="1:46" ht="19.5" customHeight="1" x14ac:dyDescent="0.2">
      <c r="B188" s="30" t="s">
        <v>344</v>
      </c>
      <c r="P188" s="30"/>
      <c r="U188" s="34"/>
      <c r="X188" s="688"/>
      <c r="Y188" s="688"/>
      <c r="Z188" s="688"/>
      <c r="AA188" s="688"/>
      <c r="AB188" s="688"/>
      <c r="AG188" s="34"/>
      <c r="AH188" s="34"/>
    </row>
    <row r="189" spans="1:46" ht="19.5" customHeight="1" x14ac:dyDescent="0.2">
      <c r="B189" s="440" t="s">
        <v>165</v>
      </c>
      <c r="C189" s="440"/>
      <c r="D189" s="440"/>
      <c r="E189" s="440"/>
      <c r="F189" s="440"/>
      <c r="G189" s="440"/>
      <c r="H189" s="440"/>
      <c r="I189" s="440"/>
      <c r="P189" s="596"/>
      <c r="Q189" s="596"/>
      <c r="R189" s="596"/>
      <c r="S189" s="596"/>
      <c r="T189" s="193"/>
      <c r="U189" s="34"/>
      <c r="X189" s="688"/>
      <c r="Y189" s="688"/>
      <c r="Z189" s="688"/>
      <c r="AA189" s="688"/>
      <c r="AB189" s="688"/>
    </row>
    <row r="190" spans="1:46" ht="19.5" customHeight="1" x14ac:dyDescent="0.2">
      <c r="B190" s="496"/>
      <c r="C190" s="496"/>
      <c r="D190" s="496"/>
      <c r="E190" s="496"/>
      <c r="F190" s="496"/>
      <c r="G190" s="496"/>
      <c r="H190" s="496"/>
      <c r="I190" s="496"/>
      <c r="U190" s="34"/>
      <c r="X190" s="688"/>
      <c r="Y190" s="688"/>
      <c r="Z190" s="688"/>
      <c r="AA190" s="688"/>
      <c r="AB190" s="688"/>
      <c r="AG190" s="34"/>
      <c r="AH190" s="34"/>
    </row>
    <row r="191" spans="1:46" ht="19.5" customHeight="1" x14ac:dyDescent="0.2">
      <c r="B191" s="496"/>
      <c r="C191" s="496"/>
      <c r="D191" s="496"/>
      <c r="E191" s="496"/>
      <c r="F191" s="496"/>
      <c r="G191" s="496"/>
      <c r="H191" s="496"/>
      <c r="I191" s="496"/>
      <c r="U191" s="34"/>
      <c r="X191" s="688"/>
      <c r="Y191" s="688"/>
      <c r="Z191" s="688"/>
      <c r="AA191" s="688"/>
      <c r="AB191" s="688"/>
      <c r="AG191" s="34"/>
      <c r="AH191" s="34"/>
    </row>
    <row r="192" spans="1:46" ht="19.5" customHeight="1" x14ac:dyDescent="0.2">
      <c r="B192" s="496"/>
      <c r="C192" s="496"/>
      <c r="D192" s="496"/>
      <c r="E192" s="496"/>
      <c r="F192" s="496"/>
      <c r="G192" s="496"/>
      <c r="H192" s="496"/>
      <c r="I192" s="496"/>
      <c r="U192" s="34"/>
      <c r="X192" s="688"/>
      <c r="Y192" s="688"/>
      <c r="Z192" s="688"/>
      <c r="AA192" s="688"/>
      <c r="AB192" s="688"/>
      <c r="AG192" s="34"/>
      <c r="AH192" s="34"/>
    </row>
    <row r="193" spans="2:34" ht="19.5" customHeight="1" x14ac:dyDescent="0.2">
      <c r="U193" s="34"/>
      <c r="X193" s="688"/>
      <c r="Y193" s="688"/>
      <c r="Z193" s="688"/>
      <c r="AA193" s="688"/>
      <c r="AB193" s="688"/>
      <c r="AG193" s="34"/>
      <c r="AH193" s="34"/>
    </row>
    <row r="194" spans="2:34" ht="19.5" customHeight="1" x14ac:dyDescent="0.2">
      <c r="B194" s="30" t="s">
        <v>345</v>
      </c>
      <c r="P194" s="30"/>
      <c r="U194" s="34"/>
      <c r="X194" s="688"/>
      <c r="Y194" s="688"/>
      <c r="Z194" s="688"/>
      <c r="AA194" s="688"/>
      <c r="AB194" s="688"/>
      <c r="AG194" s="34"/>
      <c r="AH194" s="34"/>
    </row>
    <row r="195" spans="2:34" ht="19.5" customHeight="1" x14ac:dyDescent="0.2">
      <c r="B195" s="440" t="s">
        <v>346</v>
      </c>
      <c r="C195" s="440"/>
      <c r="D195" s="440"/>
      <c r="E195" s="440"/>
      <c r="F195" s="440"/>
      <c r="G195" s="440"/>
      <c r="H195" s="440"/>
      <c r="I195" s="440"/>
      <c r="P195" s="612"/>
      <c r="Q195" s="612"/>
      <c r="R195" s="612"/>
      <c r="S195" s="612"/>
      <c r="T195" s="193"/>
      <c r="U195" s="34"/>
      <c r="X195" s="688"/>
      <c r="Y195" s="688"/>
      <c r="Z195" s="688"/>
      <c r="AA195" s="688"/>
      <c r="AB195" s="688"/>
    </row>
    <row r="196" spans="2:34" ht="19.5" customHeight="1" x14ac:dyDescent="0.2">
      <c r="B196" s="496"/>
      <c r="C196" s="496"/>
      <c r="D196" s="496"/>
      <c r="E196" s="496"/>
      <c r="F196" s="496"/>
      <c r="G196" s="496"/>
      <c r="H196" s="496"/>
      <c r="I196" s="496"/>
      <c r="U196" s="34"/>
      <c r="X196" s="688"/>
      <c r="Y196" s="688"/>
      <c r="Z196" s="688"/>
      <c r="AA196" s="688"/>
      <c r="AB196" s="688"/>
      <c r="AG196" s="34"/>
      <c r="AH196" s="34"/>
    </row>
    <row r="197" spans="2:34" ht="19.5" customHeight="1" x14ac:dyDescent="0.2">
      <c r="B197" s="496"/>
      <c r="C197" s="496"/>
      <c r="D197" s="496"/>
      <c r="E197" s="496"/>
      <c r="F197" s="496"/>
      <c r="G197" s="496"/>
      <c r="H197" s="496"/>
      <c r="I197" s="496"/>
      <c r="U197" s="34"/>
      <c r="X197" s="688"/>
      <c r="Y197" s="688"/>
      <c r="Z197" s="688"/>
      <c r="AA197" s="688"/>
      <c r="AB197" s="688"/>
      <c r="AG197" s="34"/>
      <c r="AH197" s="34"/>
    </row>
    <row r="198" spans="2:34" ht="19.5" customHeight="1" x14ac:dyDescent="0.2">
      <c r="B198" s="496"/>
      <c r="C198" s="496"/>
      <c r="D198" s="496"/>
      <c r="E198" s="496"/>
      <c r="F198" s="496"/>
      <c r="G198" s="496"/>
      <c r="H198" s="496"/>
      <c r="I198" s="496"/>
      <c r="U198" s="34"/>
      <c r="X198" s="688"/>
      <c r="Y198" s="688"/>
      <c r="Z198" s="688"/>
      <c r="AA198" s="688"/>
      <c r="AB198" s="688"/>
      <c r="AG198" s="34"/>
      <c r="AH198" s="34"/>
    </row>
    <row r="199" spans="2:34" ht="19.5" customHeight="1" x14ac:dyDescent="0.2">
      <c r="B199" s="496"/>
      <c r="C199" s="496"/>
      <c r="D199" s="496"/>
      <c r="E199" s="496"/>
      <c r="F199" s="496"/>
      <c r="G199" s="496"/>
      <c r="H199" s="496"/>
      <c r="I199" s="496"/>
      <c r="U199" s="34"/>
      <c r="X199" s="688"/>
      <c r="Y199" s="688"/>
      <c r="Z199" s="688"/>
      <c r="AA199" s="688"/>
      <c r="AB199" s="688"/>
      <c r="AG199" s="34"/>
      <c r="AH199" s="34"/>
    </row>
    <row r="200" spans="2:34" ht="19.5" customHeight="1" x14ac:dyDescent="0.2">
      <c r="B200" s="496"/>
      <c r="C200" s="496"/>
      <c r="D200" s="496"/>
      <c r="E200" s="496"/>
      <c r="F200" s="496"/>
      <c r="G200" s="496"/>
      <c r="H200" s="496"/>
      <c r="I200" s="496"/>
      <c r="U200" s="34"/>
      <c r="X200" s="688"/>
      <c r="Y200" s="688"/>
      <c r="Z200" s="688"/>
      <c r="AA200" s="688"/>
      <c r="AB200" s="688"/>
      <c r="AG200" s="34"/>
      <c r="AH200" s="34"/>
    </row>
    <row r="201" spans="2:34" ht="17.25" customHeight="1" x14ac:dyDescent="0.2">
      <c r="B201" s="43"/>
      <c r="C201" s="43"/>
      <c r="D201" s="43"/>
      <c r="E201" s="43"/>
      <c r="F201" s="43"/>
      <c r="H201" s="37"/>
      <c r="I201" s="37"/>
      <c r="J201" s="37"/>
      <c r="P201" s="36"/>
      <c r="S201" s="34"/>
      <c r="T201" s="34"/>
      <c r="U201" s="34"/>
      <c r="X201" s="688"/>
      <c r="Y201" s="688"/>
      <c r="Z201" s="688"/>
      <c r="AA201" s="688"/>
      <c r="AB201" s="688"/>
      <c r="AG201" s="34"/>
      <c r="AH201" s="34"/>
    </row>
    <row r="202" spans="2:34" ht="19.5" customHeight="1" x14ac:dyDescent="0.2">
      <c r="B202" s="30" t="s">
        <v>158</v>
      </c>
      <c r="P202" s="30"/>
      <c r="U202" s="34"/>
      <c r="X202" s="688"/>
      <c r="Y202" s="688"/>
      <c r="Z202" s="688"/>
      <c r="AA202" s="688"/>
      <c r="AB202" s="688"/>
      <c r="AG202" s="34"/>
      <c r="AH202" s="34"/>
    </row>
    <row r="203" spans="2:34" ht="19.5" customHeight="1" x14ac:dyDescent="0.2">
      <c r="B203" s="440" t="s">
        <v>182</v>
      </c>
      <c r="C203" s="440"/>
      <c r="D203" s="440"/>
      <c r="E203" s="440"/>
      <c r="F203" s="440"/>
      <c r="G203" s="440"/>
      <c r="H203" s="440"/>
      <c r="I203" s="440"/>
      <c r="K203" s="45"/>
      <c r="P203" s="596"/>
      <c r="Q203" s="596"/>
      <c r="R203" s="596"/>
      <c r="S203" s="596"/>
      <c r="T203" s="193"/>
      <c r="U203" s="34"/>
      <c r="X203" s="688"/>
      <c r="Y203" s="688"/>
      <c r="Z203" s="688"/>
      <c r="AA203" s="688"/>
      <c r="AB203" s="688"/>
    </row>
    <row r="204" spans="2:34" ht="19.5" customHeight="1" x14ac:dyDescent="0.2">
      <c r="B204" s="496"/>
      <c r="C204" s="496"/>
      <c r="D204" s="496"/>
      <c r="E204" s="496"/>
      <c r="F204" s="496"/>
      <c r="G204" s="496"/>
      <c r="H204" s="496"/>
      <c r="I204" s="496"/>
      <c r="K204" s="45"/>
      <c r="U204" s="34"/>
      <c r="X204" s="688"/>
      <c r="Y204" s="688"/>
      <c r="Z204" s="688"/>
      <c r="AA204" s="688"/>
      <c r="AB204" s="688"/>
      <c r="AG204" s="34"/>
      <c r="AH204" s="34"/>
    </row>
    <row r="205" spans="2:34" ht="19.5" customHeight="1" x14ac:dyDescent="0.2">
      <c r="B205" s="496"/>
      <c r="C205" s="496"/>
      <c r="D205" s="496"/>
      <c r="E205" s="496"/>
      <c r="F205" s="496"/>
      <c r="G205" s="496"/>
      <c r="H205" s="496"/>
      <c r="I205" s="496"/>
      <c r="K205" s="45"/>
      <c r="U205" s="34"/>
      <c r="X205" s="688"/>
      <c r="Y205" s="688"/>
      <c r="Z205" s="688"/>
      <c r="AA205" s="688"/>
      <c r="AB205" s="688"/>
      <c r="AG205" s="34"/>
      <c r="AH205" s="34"/>
    </row>
    <row r="206" spans="2:34" ht="19.5" customHeight="1" x14ac:dyDescent="0.2">
      <c r="B206" s="496"/>
      <c r="C206" s="496"/>
      <c r="D206" s="496"/>
      <c r="E206" s="496"/>
      <c r="F206" s="496"/>
      <c r="G206" s="496"/>
      <c r="H206" s="496"/>
      <c r="I206" s="496"/>
      <c r="K206" s="45"/>
      <c r="U206" s="34"/>
      <c r="X206" s="688"/>
      <c r="Y206" s="688"/>
      <c r="Z206" s="688"/>
      <c r="AA206" s="688"/>
      <c r="AB206" s="688"/>
      <c r="AG206" s="34"/>
      <c r="AH206" s="34"/>
    </row>
    <row r="207" spans="2:34" ht="19.5" customHeight="1" x14ac:dyDescent="0.2">
      <c r="J207" s="7"/>
      <c r="P207" s="7"/>
      <c r="Q207" s="7"/>
      <c r="R207" s="7"/>
      <c r="S207" s="7"/>
      <c r="T207" s="7"/>
      <c r="U207" s="34"/>
      <c r="X207" s="688"/>
      <c r="Y207" s="688"/>
      <c r="Z207" s="688"/>
      <c r="AA207" s="688"/>
      <c r="AB207" s="688"/>
      <c r="AG207" s="34"/>
      <c r="AH207" s="34"/>
    </row>
    <row r="208" spans="2:34" ht="17.25" customHeight="1" x14ac:dyDescent="0.2">
      <c r="B208" s="30" t="s">
        <v>343</v>
      </c>
      <c r="C208" s="43"/>
      <c r="D208" s="43"/>
      <c r="E208" s="43"/>
      <c r="F208" s="43"/>
      <c r="H208" s="37"/>
      <c r="I208" s="37"/>
      <c r="J208" s="37"/>
      <c r="P208" s="36"/>
      <c r="S208" s="34"/>
      <c r="T208" s="34"/>
      <c r="U208" s="34"/>
      <c r="X208" s="688"/>
      <c r="Y208" s="688"/>
      <c r="Z208" s="688"/>
      <c r="AA208" s="688"/>
      <c r="AB208" s="688"/>
      <c r="AG208" s="34"/>
      <c r="AH208" s="34"/>
    </row>
    <row r="209" spans="2:34" s="1" customFormat="1" ht="43.9" customHeight="1" x14ac:dyDescent="0.2">
      <c r="B209" s="440" t="s">
        <v>617</v>
      </c>
      <c r="C209" s="440"/>
      <c r="D209" s="440"/>
      <c r="E209" s="440"/>
      <c r="F209" s="440"/>
      <c r="G209" s="440"/>
      <c r="H209" s="440"/>
      <c r="I209" s="440"/>
      <c r="X209" s="688"/>
      <c r="Y209" s="688"/>
      <c r="Z209" s="688"/>
      <c r="AA209" s="688"/>
      <c r="AB209" s="688"/>
    </row>
    <row r="210" spans="2:34" s="1" customFormat="1" ht="41.25" customHeight="1" x14ac:dyDescent="0.2">
      <c r="B210" s="691"/>
      <c r="C210" s="692"/>
      <c r="D210" s="692"/>
      <c r="E210" s="693"/>
      <c r="F210" s="693"/>
      <c r="G210" s="693"/>
      <c r="H210" s="693"/>
      <c r="I210" s="694"/>
      <c r="X210" s="688"/>
      <c r="Y210" s="688"/>
      <c r="Z210" s="688"/>
      <c r="AA210" s="688"/>
      <c r="AB210" s="688"/>
    </row>
    <row r="211" spans="2:34" s="1" customFormat="1" ht="41.25" customHeight="1" x14ac:dyDescent="0.2">
      <c r="B211" s="695"/>
      <c r="C211" s="696"/>
      <c r="D211" s="696"/>
      <c r="E211" s="697"/>
      <c r="F211" s="697"/>
      <c r="G211" s="697"/>
      <c r="H211" s="697"/>
      <c r="I211" s="698"/>
      <c r="X211" s="688"/>
      <c r="Y211" s="688"/>
      <c r="Z211" s="688"/>
      <c r="AA211" s="688"/>
      <c r="AB211" s="688"/>
    </row>
    <row r="212" spans="2:34" s="1" customFormat="1" ht="25.5" customHeight="1" x14ac:dyDescent="0.25">
      <c r="B212" s="699"/>
      <c r="C212" s="700"/>
      <c r="D212" s="700"/>
      <c r="E212" s="700"/>
      <c r="F212" s="700"/>
      <c r="G212" s="700"/>
      <c r="H212" s="700"/>
      <c r="I212" s="701"/>
      <c r="J212" s="22"/>
      <c r="K212" s="22"/>
      <c r="L212" s="22"/>
      <c r="M212" s="22"/>
      <c r="X212" s="688"/>
      <c r="Y212" s="688"/>
      <c r="Z212" s="688"/>
      <c r="AA212" s="688"/>
      <c r="AB212" s="688"/>
    </row>
    <row r="213" spans="2:34" ht="17.25" customHeight="1" x14ac:dyDescent="0.2">
      <c r="B213" s="43"/>
      <c r="C213" s="43"/>
      <c r="D213" s="43"/>
      <c r="E213" s="43"/>
      <c r="F213" s="43"/>
      <c r="H213" s="37"/>
      <c r="I213" s="37"/>
      <c r="J213" s="37"/>
      <c r="P213" s="36"/>
      <c r="S213" s="34"/>
      <c r="T213" s="34"/>
      <c r="U213" s="34"/>
      <c r="X213" s="688"/>
      <c r="Y213" s="688"/>
      <c r="Z213" s="688"/>
      <c r="AA213" s="688"/>
      <c r="AB213" s="688"/>
      <c r="AG213" s="34"/>
      <c r="AH213" s="34"/>
    </row>
    <row r="214" spans="2:34" ht="20.25" customHeight="1" x14ac:dyDescent="0.2">
      <c r="B214" s="479" t="s">
        <v>35</v>
      </c>
      <c r="C214" s="479"/>
      <c r="D214" s="479"/>
      <c r="E214" s="479"/>
      <c r="F214" s="479"/>
      <c r="P214" s="36"/>
      <c r="S214" s="34"/>
      <c r="T214" s="34"/>
      <c r="U214" s="34"/>
      <c r="X214" s="688"/>
      <c r="Y214" s="688"/>
      <c r="Z214" s="688"/>
      <c r="AA214" s="688"/>
      <c r="AB214" s="688"/>
      <c r="AG214" s="34"/>
      <c r="AH214" s="34"/>
    </row>
    <row r="215" spans="2:34" ht="33" customHeight="1" x14ac:dyDescent="0.2">
      <c r="B215" s="485" t="s">
        <v>36</v>
      </c>
      <c r="C215" s="486"/>
      <c r="D215" s="486"/>
      <c r="E215" s="486"/>
      <c r="F215" s="486"/>
      <c r="G215" s="486"/>
      <c r="H215" s="486"/>
      <c r="I215" s="486"/>
      <c r="J215" s="100"/>
      <c r="K215" s="90"/>
      <c r="L215" s="90"/>
      <c r="M215" s="90"/>
      <c r="N215" s="90"/>
      <c r="O215" s="34"/>
      <c r="P215" s="34"/>
      <c r="Q215" s="34"/>
      <c r="R215" s="34"/>
      <c r="S215" s="34"/>
      <c r="T215" s="34"/>
      <c r="U215" s="34"/>
      <c r="X215" s="688"/>
      <c r="Y215" s="688"/>
      <c r="Z215" s="688"/>
      <c r="AA215" s="688"/>
      <c r="AB215" s="688"/>
      <c r="AG215" s="34"/>
      <c r="AH215" s="34"/>
    </row>
    <row r="216" spans="2:34" ht="17.25" customHeight="1" x14ac:dyDescent="0.2">
      <c r="B216" s="487"/>
      <c r="C216" s="488"/>
      <c r="D216" s="488"/>
      <c r="E216" s="488"/>
      <c r="F216" s="488"/>
      <c r="G216" s="488"/>
      <c r="H216" s="488"/>
      <c r="I216" s="488"/>
      <c r="J216" s="101"/>
      <c r="K216" s="102"/>
      <c r="L216" s="102"/>
      <c r="M216" s="102"/>
      <c r="N216" s="102"/>
      <c r="O216" s="34"/>
      <c r="P216" s="34"/>
      <c r="Q216" s="34"/>
      <c r="R216" s="34"/>
      <c r="S216" s="34"/>
      <c r="T216" s="34"/>
      <c r="U216" s="34"/>
      <c r="X216" s="688"/>
      <c r="Y216" s="688"/>
      <c r="Z216" s="688"/>
      <c r="AA216" s="688"/>
      <c r="AB216" s="688"/>
      <c r="AG216" s="34"/>
      <c r="AH216" s="34"/>
    </row>
    <row r="217" spans="2:34" ht="12.75" customHeight="1" x14ac:dyDescent="0.2">
      <c r="B217" s="489"/>
      <c r="C217" s="490"/>
      <c r="D217" s="490"/>
      <c r="E217" s="490"/>
      <c r="F217" s="490"/>
      <c r="G217" s="490"/>
      <c r="H217" s="490"/>
      <c r="I217" s="490"/>
      <c r="J217" s="101"/>
      <c r="K217" s="102"/>
      <c r="L217" s="102"/>
      <c r="M217" s="102"/>
      <c r="N217" s="102"/>
      <c r="X217" s="688"/>
      <c r="Y217" s="688"/>
      <c r="Z217" s="688"/>
      <c r="AA217" s="688"/>
      <c r="AB217" s="688"/>
    </row>
    <row r="218" spans="2:34" ht="12.75" customHeight="1" x14ac:dyDescent="0.2">
      <c r="B218" s="489"/>
      <c r="C218" s="490"/>
      <c r="D218" s="490"/>
      <c r="E218" s="490"/>
      <c r="F218" s="490"/>
      <c r="G218" s="490"/>
      <c r="H218" s="490"/>
      <c r="I218" s="490"/>
      <c r="J218" s="101"/>
      <c r="K218" s="102"/>
      <c r="L218" s="102"/>
      <c r="M218" s="102"/>
      <c r="N218" s="102"/>
      <c r="X218" s="688"/>
      <c r="Y218" s="688"/>
      <c r="Z218" s="688"/>
      <c r="AA218" s="688"/>
      <c r="AB218" s="688"/>
    </row>
    <row r="219" spans="2:34" ht="12.75" customHeight="1" x14ac:dyDescent="0.2">
      <c r="B219" s="489"/>
      <c r="C219" s="490"/>
      <c r="D219" s="490"/>
      <c r="E219" s="490"/>
      <c r="F219" s="490"/>
      <c r="G219" s="490"/>
      <c r="H219" s="490"/>
      <c r="I219" s="490"/>
      <c r="J219" s="101"/>
      <c r="K219" s="102"/>
      <c r="L219" s="102"/>
      <c r="M219" s="102"/>
      <c r="N219" s="102"/>
      <c r="X219" s="688"/>
      <c r="Y219" s="688"/>
      <c r="Z219" s="688"/>
      <c r="AA219" s="688"/>
      <c r="AB219" s="688"/>
    </row>
    <row r="220" spans="2:34" ht="12.75" customHeight="1" x14ac:dyDescent="0.2">
      <c r="B220" s="489"/>
      <c r="C220" s="490"/>
      <c r="D220" s="490"/>
      <c r="E220" s="490"/>
      <c r="F220" s="490"/>
      <c r="G220" s="490"/>
      <c r="H220" s="490"/>
      <c r="I220" s="490"/>
      <c r="J220" s="101"/>
      <c r="K220" s="102"/>
      <c r="L220" s="102"/>
      <c r="M220" s="102"/>
      <c r="N220" s="102"/>
      <c r="X220" s="688"/>
      <c r="Y220" s="688"/>
      <c r="Z220" s="688"/>
      <c r="AA220" s="688"/>
      <c r="AB220" s="688"/>
    </row>
    <row r="221" spans="2:34" ht="12.75" customHeight="1" x14ac:dyDescent="0.2">
      <c r="B221" s="489"/>
      <c r="C221" s="490"/>
      <c r="D221" s="490"/>
      <c r="E221" s="490"/>
      <c r="F221" s="490"/>
      <c r="G221" s="490"/>
      <c r="H221" s="490"/>
      <c r="I221" s="490"/>
      <c r="J221" s="101"/>
      <c r="K221" s="102"/>
      <c r="L221" s="102"/>
      <c r="M221" s="102"/>
      <c r="N221" s="102"/>
      <c r="X221" s="688"/>
      <c r="Y221" s="688"/>
      <c r="Z221" s="688"/>
      <c r="AA221" s="688"/>
      <c r="AB221" s="688"/>
    </row>
    <row r="222" spans="2:34" ht="12.75" customHeight="1" x14ac:dyDescent="0.2">
      <c r="B222" s="489"/>
      <c r="C222" s="490"/>
      <c r="D222" s="490"/>
      <c r="E222" s="490"/>
      <c r="F222" s="490"/>
      <c r="G222" s="490"/>
      <c r="H222" s="490"/>
      <c r="I222" s="490"/>
      <c r="J222" s="96"/>
      <c r="K222" s="97"/>
      <c r="L222" s="97"/>
      <c r="M222" s="97"/>
      <c r="N222" s="97"/>
      <c r="X222" s="688"/>
      <c r="Y222" s="688"/>
      <c r="Z222" s="688"/>
      <c r="AA222" s="688"/>
      <c r="AB222" s="688"/>
    </row>
    <row r="223" spans="2:34" ht="12.75" customHeight="1" x14ac:dyDescent="0.2">
      <c r="B223" s="489"/>
      <c r="C223" s="490"/>
      <c r="D223" s="490"/>
      <c r="E223" s="490"/>
      <c r="F223" s="490"/>
      <c r="G223" s="490"/>
      <c r="H223" s="490"/>
      <c r="I223" s="490"/>
      <c r="J223" s="96"/>
      <c r="K223" s="97"/>
      <c r="L223" s="97"/>
      <c r="M223" s="97"/>
      <c r="N223" s="97"/>
      <c r="X223" s="688"/>
      <c r="Y223" s="688"/>
      <c r="Z223" s="688"/>
      <c r="AA223" s="688"/>
      <c r="AB223" s="688"/>
    </row>
    <row r="224" spans="2:34" ht="12.75" customHeight="1" x14ac:dyDescent="0.2">
      <c r="B224" s="489"/>
      <c r="C224" s="490"/>
      <c r="D224" s="490"/>
      <c r="E224" s="490"/>
      <c r="F224" s="490"/>
      <c r="G224" s="490"/>
      <c r="H224" s="490"/>
      <c r="I224" s="490"/>
      <c r="J224" s="96"/>
      <c r="K224" s="97"/>
      <c r="L224" s="97"/>
      <c r="M224" s="97"/>
      <c r="N224" s="97"/>
      <c r="X224" s="688"/>
      <c r="Y224" s="688"/>
      <c r="Z224" s="688"/>
      <c r="AA224" s="688"/>
      <c r="AB224" s="688"/>
    </row>
    <row r="225" spans="2:46" ht="15" customHeight="1" x14ac:dyDescent="0.2">
      <c r="B225" s="491"/>
      <c r="C225" s="492"/>
      <c r="D225" s="492"/>
      <c r="E225" s="492"/>
      <c r="F225" s="492"/>
      <c r="G225" s="492"/>
      <c r="H225" s="492"/>
      <c r="I225" s="492"/>
      <c r="J225" s="96"/>
      <c r="K225" s="97"/>
      <c r="L225" s="97"/>
      <c r="M225" s="97"/>
      <c r="N225" s="97"/>
      <c r="X225" s="688"/>
      <c r="Y225" s="688"/>
      <c r="Z225" s="688"/>
      <c r="AA225" s="688"/>
      <c r="AB225" s="688"/>
    </row>
    <row r="226" spans="2:46" x14ac:dyDescent="0.2">
      <c r="P226" s="45"/>
      <c r="X226" s="688"/>
      <c r="Y226" s="688"/>
      <c r="Z226" s="688"/>
      <c r="AA226" s="688"/>
      <c r="AB226" s="688"/>
    </row>
    <row r="227" spans="2:46" ht="15" customHeight="1" x14ac:dyDescent="0.2">
      <c r="B227" s="30" t="s">
        <v>159</v>
      </c>
      <c r="M227" s="30"/>
      <c r="P227" s="30" t="s">
        <v>124</v>
      </c>
      <c r="X227" s="688"/>
      <c r="Y227" s="688"/>
      <c r="Z227" s="688"/>
      <c r="AA227" s="688"/>
      <c r="AB227" s="688"/>
    </row>
    <row r="228" spans="2:46" ht="19.5" customHeight="1" x14ac:dyDescent="0.2">
      <c r="B228" s="440" t="s">
        <v>126</v>
      </c>
      <c r="C228" s="440"/>
      <c r="D228" s="440"/>
      <c r="E228" s="440"/>
      <c r="F228" s="440"/>
      <c r="G228" s="440"/>
      <c r="H228" s="440"/>
      <c r="I228" s="440"/>
      <c r="P228" s="485" t="s">
        <v>125</v>
      </c>
      <c r="Q228" s="590"/>
      <c r="R228" s="590"/>
      <c r="S228" s="590"/>
      <c r="T228" s="590"/>
      <c r="U228" s="590"/>
      <c r="V228" s="590"/>
      <c r="W228" s="613"/>
      <c r="X228" s="688"/>
      <c r="Y228" s="688"/>
      <c r="Z228" s="688"/>
      <c r="AA228" s="688"/>
      <c r="AB228" s="688"/>
    </row>
    <row r="229" spans="2:46" ht="19.5" customHeight="1" x14ac:dyDescent="0.2">
      <c r="B229" s="496"/>
      <c r="C229" s="496"/>
      <c r="D229" s="496"/>
      <c r="E229" s="496"/>
      <c r="F229" s="496"/>
      <c r="G229" s="496"/>
      <c r="H229" s="496"/>
      <c r="I229" s="496"/>
      <c r="O229" s="53"/>
      <c r="P229" s="587"/>
      <c r="Q229" s="588"/>
      <c r="R229" s="588"/>
      <c r="S229" s="588"/>
      <c r="T229" s="588"/>
      <c r="U229" s="588"/>
      <c r="V229" s="588"/>
      <c r="W229" s="589"/>
      <c r="X229" s="688"/>
      <c r="Y229" s="688"/>
      <c r="Z229" s="688"/>
      <c r="AA229" s="688"/>
      <c r="AB229" s="688"/>
    </row>
    <row r="230" spans="2:46" ht="19.5" customHeight="1" x14ac:dyDescent="0.2">
      <c r="B230" s="496"/>
      <c r="C230" s="496"/>
      <c r="D230" s="496"/>
      <c r="E230" s="496"/>
      <c r="F230" s="496"/>
      <c r="G230" s="496"/>
      <c r="H230" s="496"/>
      <c r="I230" s="496"/>
      <c r="P230" s="587"/>
      <c r="Q230" s="588"/>
      <c r="R230" s="588"/>
      <c r="S230" s="588"/>
      <c r="T230" s="588"/>
      <c r="U230" s="588"/>
      <c r="V230" s="588"/>
      <c r="W230" s="589"/>
      <c r="X230" s="688"/>
      <c r="Y230" s="688"/>
      <c r="Z230" s="688"/>
      <c r="AA230" s="688"/>
      <c r="AB230" s="688"/>
    </row>
    <row r="231" spans="2:46" ht="19.5" customHeight="1" x14ac:dyDescent="0.2">
      <c r="B231" s="504"/>
      <c r="C231" s="505"/>
      <c r="D231" s="505"/>
      <c r="E231" s="505"/>
      <c r="F231" s="505"/>
      <c r="G231" s="505"/>
      <c r="H231" s="505"/>
      <c r="I231" s="506"/>
      <c r="P231" s="587"/>
      <c r="Q231" s="588"/>
      <c r="R231" s="588"/>
      <c r="S231" s="588"/>
      <c r="T231" s="588"/>
      <c r="U231" s="588"/>
      <c r="V231" s="588"/>
      <c r="W231" s="589"/>
      <c r="X231" s="688"/>
      <c r="Y231" s="688"/>
      <c r="Z231" s="688"/>
      <c r="AA231" s="688"/>
      <c r="AB231" s="688"/>
    </row>
    <row r="232" spans="2:46" ht="19.5" customHeight="1" x14ac:dyDescent="0.2">
      <c r="B232" s="30"/>
      <c r="P232" s="38"/>
      <c r="Q232" s="38"/>
      <c r="R232" s="38"/>
      <c r="S232" s="38"/>
      <c r="T232" s="38"/>
      <c r="U232" s="38"/>
      <c r="X232" s="688"/>
      <c r="Y232" s="688"/>
      <c r="Z232" s="688"/>
      <c r="AA232" s="688"/>
      <c r="AB232" s="688"/>
    </row>
    <row r="233" spans="2:46" x14ac:dyDescent="0.2">
      <c r="P233" s="45"/>
      <c r="X233" s="688"/>
      <c r="Y233" s="688"/>
      <c r="Z233" s="688"/>
      <c r="AA233" s="688"/>
      <c r="AB233" s="688"/>
    </row>
    <row r="234" spans="2:46" ht="19.5" customHeight="1" x14ac:dyDescent="0.2">
      <c r="B234" s="30"/>
      <c r="H234" s="30"/>
      <c r="R234" s="35"/>
      <c r="U234" s="79"/>
      <c r="X234" s="688"/>
      <c r="Y234" s="688"/>
      <c r="Z234" s="688"/>
      <c r="AA234" s="688"/>
      <c r="AB234" s="688"/>
    </row>
    <row r="235" spans="2:46" ht="19.5" customHeight="1" x14ac:dyDescent="0.2">
      <c r="B235" s="30"/>
      <c r="H235" s="30"/>
      <c r="P235" s="520" t="s">
        <v>618</v>
      </c>
      <c r="Q235" s="521"/>
      <c r="R235" s="521"/>
      <c r="S235" s="521"/>
      <c r="T235" s="521"/>
      <c r="U235" s="521"/>
      <c r="V235" s="521"/>
      <c r="W235" s="608"/>
      <c r="X235" s="76"/>
      <c r="Y235" s="76"/>
      <c r="Z235" s="76"/>
      <c r="AA235" s="76"/>
      <c r="AB235" s="76"/>
    </row>
    <row r="236" spans="2:46" ht="21" customHeight="1" x14ac:dyDescent="0.2">
      <c r="M236" s="45"/>
      <c r="P236" s="609"/>
      <c r="Q236" s="610"/>
      <c r="R236" s="610"/>
      <c r="S236" s="610"/>
      <c r="T236" s="610"/>
      <c r="U236" s="610"/>
      <c r="V236" s="610"/>
      <c r="W236" s="611"/>
      <c r="X236" s="30"/>
      <c r="Y236" s="30"/>
      <c r="Z236" s="30"/>
      <c r="AA236" s="30"/>
      <c r="AB236" s="30"/>
      <c r="AC236" s="30"/>
      <c r="AD236" s="30"/>
      <c r="AE236" s="30"/>
      <c r="AF236" s="30"/>
      <c r="AG236" s="30"/>
      <c r="AH236" s="57"/>
      <c r="AI236" s="57"/>
      <c r="AJ236" s="57"/>
      <c r="AK236" s="57"/>
      <c r="AL236" s="57"/>
      <c r="AM236" s="57"/>
      <c r="AN236" s="57"/>
      <c r="AO236" s="57"/>
      <c r="AP236" s="57"/>
      <c r="AQ236" s="57"/>
      <c r="AR236" s="57"/>
      <c r="AS236" s="57"/>
      <c r="AT236" s="56"/>
    </row>
    <row r="237" spans="2:46" ht="51" customHeight="1" x14ac:dyDescent="0.2">
      <c r="P237" s="595" t="str">
        <f>"Leverantören intygar att avropssvaret är giltigt minst den tid som avropande organisation angett ovan. "&amp;CHAR(10)&amp;"("&amp;TEXT(D44,"ÅÅÅÅ-MM-DD")&amp;")"</f>
        <v>Leverantören intygar att avropssvaret är giltigt minst den tid som avropande organisation angett ovan. 
(1900-01-00)</v>
      </c>
      <c r="Q237" s="595"/>
      <c r="R237" s="595"/>
      <c r="S237" s="595"/>
      <c r="T237" s="595"/>
      <c r="U237" s="595"/>
      <c r="V237" s="595"/>
      <c r="W237" s="595"/>
      <c r="X237" s="30"/>
      <c r="Y237" s="30"/>
      <c r="Z237" s="30"/>
      <c r="AA237" s="30"/>
      <c r="AB237" s="30"/>
      <c r="AC237" s="30"/>
      <c r="AD237" s="30"/>
      <c r="AE237" s="30"/>
      <c r="AF237" s="30"/>
      <c r="AG237" s="30"/>
      <c r="AH237" s="57"/>
      <c r="AI237" s="57"/>
      <c r="AJ237" s="57"/>
      <c r="AK237" s="57"/>
      <c r="AL237" s="57"/>
      <c r="AM237" s="57"/>
      <c r="AN237" s="57"/>
      <c r="AO237" s="57"/>
      <c r="AP237" s="57"/>
      <c r="AQ237" s="57"/>
      <c r="AR237" s="57"/>
      <c r="AS237" s="57"/>
      <c r="AT237" s="56"/>
    </row>
    <row r="238" spans="2:46" ht="21" customHeight="1" x14ac:dyDescent="0.2">
      <c r="P238" s="485" t="s">
        <v>38</v>
      </c>
      <c r="Q238" s="590"/>
      <c r="R238" s="590"/>
      <c r="S238" s="590"/>
      <c r="T238" s="590"/>
      <c r="U238" s="590"/>
      <c r="V238" s="590"/>
      <c r="W238" s="591"/>
      <c r="X238" s="30"/>
      <c r="Y238" s="30"/>
      <c r="Z238" s="30"/>
      <c r="AA238" s="30"/>
      <c r="AB238" s="30"/>
      <c r="AC238" s="30"/>
      <c r="AD238" s="30"/>
      <c r="AE238" s="30"/>
      <c r="AF238" s="30"/>
      <c r="AG238" s="30"/>
      <c r="AH238" s="57"/>
      <c r="AI238" s="57"/>
      <c r="AJ238" s="57"/>
      <c r="AK238" s="57"/>
      <c r="AL238" s="57"/>
      <c r="AM238" s="57"/>
      <c r="AN238" s="57"/>
      <c r="AO238" s="57"/>
      <c r="AP238" s="57"/>
      <c r="AQ238" s="57"/>
      <c r="AR238" s="57"/>
      <c r="AS238" s="57"/>
      <c r="AT238" s="56"/>
    </row>
    <row r="239" spans="2:46" ht="21.75" customHeight="1" x14ac:dyDescent="0.2">
      <c r="B239" s="33"/>
      <c r="C239" s="33"/>
      <c r="D239" s="33"/>
      <c r="E239" s="33"/>
      <c r="F239" s="33"/>
      <c r="G239" s="33"/>
      <c r="H239" s="33"/>
      <c r="I239" s="33"/>
      <c r="J239" s="33"/>
      <c r="K239" s="33"/>
      <c r="L239" s="33"/>
      <c r="M239" s="33"/>
      <c r="P239" s="587"/>
      <c r="Q239" s="588"/>
      <c r="R239" s="588"/>
      <c r="S239" s="588"/>
      <c r="T239" s="588"/>
      <c r="U239" s="588"/>
      <c r="V239" s="588"/>
      <c r="W239" s="589"/>
      <c r="X239" s="39"/>
      <c r="Y239" s="39"/>
      <c r="Z239" s="39"/>
      <c r="AA239" s="39"/>
      <c r="AB239" s="39"/>
      <c r="AC239" s="39"/>
      <c r="AD239" s="39"/>
      <c r="AE239" s="39"/>
      <c r="AF239" s="39"/>
      <c r="AG239" s="39"/>
      <c r="AH239" s="56" t="b">
        <f>IF(P239=0,TRUE,FALSE)</f>
        <v>1</v>
      </c>
      <c r="AI239" s="58"/>
      <c r="AJ239" s="59"/>
      <c r="AK239" s="56"/>
      <c r="AL239" s="56"/>
      <c r="AM239" s="56"/>
      <c r="AN239" s="56"/>
      <c r="AO239" s="56"/>
      <c r="AP239" s="56"/>
      <c r="AQ239" s="56"/>
      <c r="AR239" s="56"/>
      <c r="AS239" s="56"/>
      <c r="AT239" s="56"/>
    </row>
    <row r="240" spans="2:46" ht="17.25" customHeight="1" x14ac:dyDescent="0.2">
      <c r="B240" s="33"/>
      <c r="C240" s="33"/>
      <c r="D240" s="33"/>
      <c r="E240" s="33"/>
      <c r="F240" s="33"/>
      <c r="G240" s="33"/>
      <c r="H240" s="33"/>
      <c r="I240" s="33"/>
      <c r="J240" s="33"/>
      <c r="K240" s="33"/>
      <c r="L240" s="33"/>
      <c r="M240" s="33"/>
      <c r="P240" s="40"/>
      <c r="Q240" s="40"/>
      <c r="R240" s="40"/>
      <c r="S240" s="40"/>
      <c r="T240" s="40"/>
      <c r="X240" s="41"/>
      <c r="Y240" s="41"/>
      <c r="Z240" s="41"/>
      <c r="AA240" s="41"/>
      <c r="AB240" s="41"/>
      <c r="AC240" s="41"/>
      <c r="AD240" s="41"/>
      <c r="AE240" s="41"/>
      <c r="AF240" s="41"/>
      <c r="AG240" s="41"/>
      <c r="AH240" s="60"/>
      <c r="AI240" s="60"/>
      <c r="AJ240" s="59"/>
      <c r="AK240" s="56"/>
      <c r="AL240" s="56"/>
      <c r="AM240" s="56"/>
      <c r="AN240" s="56"/>
      <c r="AO240" s="56"/>
      <c r="AP240" s="56"/>
      <c r="AQ240" s="56"/>
      <c r="AR240" s="56"/>
      <c r="AS240" s="56"/>
      <c r="AT240" s="56"/>
    </row>
    <row r="241" spans="2:46" ht="18" customHeight="1" x14ac:dyDescent="0.2">
      <c r="B241" s="33"/>
      <c r="C241" s="33"/>
      <c r="D241" s="33"/>
      <c r="E241" s="33"/>
      <c r="F241" s="33"/>
      <c r="G241" s="33"/>
      <c r="H241" s="33"/>
      <c r="I241" s="33"/>
      <c r="J241" s="33"/>
      <c r="K241" s="33"/>
      <c r="L241" s="33"/>
      <c r="M241" s="33"/>
      <c r="P241" s="592" t="s">
        <v>39</v>
      </c>
      <c r="Q241" s="593"/>
      <c r="R241" s="593"/>
      <c r="S241" s="593"/>
      <c r="T241" s="593"/>
      <c r="U241" s="593"/>
      <c r="V241" s="593"/>
      <c r="W241" s="594"/>
      <c r="X241" s="40"/>
      <c r="Y241" s="40"/>
      <c r="Z241" s="40"/>
      <c r="AA241" s="40"/>
      <c r="AB241" s="40"/>
      <c r="AC241" s="40"/>
      <c r="AD241" s="40"/>
      <c r="AE241" s="40"/>
      <c r="AF241" s="40"/>
      <c r="AG241" s="40"/>
      <c r="AH241" s="59"/>
      <c r="AI241" s="59"/>
      <c r="AJ241" s="59"/>
      <c r="AK241" s="56"/>
      <c r="AL241" s="56"/>
      <c r="AM241" s="56"/>
      <c r="AN241" s="56"/>
      <c r="AO241" s="56"/>
      <c r="AP241" s="56"/>
      <c r="AQ241" s="56"/>
      <c r="AR241" s="56"/>
      <c r="AS241" s="56"/>
      <c r="AT241" s="56"/>
    </row>
    <row r="242" spans="2:46" ht="14.25" customHeight="1" x14ac:dyDescent="0.2">
      <c r="B242" s="46"/>
      <c r="C242" s="46"/>
      <c r="D242" s="46"/>
      <c r="P242" s="581"/>
      <c r="Q242" s="582"/>
      <c r="R242" s="582"/>
      <c r="S242" s="582"/>
      <c r="T242" s="582"/>
      <c r="U242" s="582"/>
      <c r="V242" s="582"/>
      <c r="W242" s="583"/>
      <c r="X242" s="39"/>
      <c r="Y242" s="39"/>
      <c r="Z242" s="39"/>
      <c r="AA242" s="39"/>
      <c r="AB242" s="39"/>
      <c r="AC242" s="39"/>
      <c r="AD242" s="39"/>
      <c r="AE242" s="39"/>
      <c r="AF242" s="39"/>
      <c r="AG242" s="39"/>
      <c r="AH242" s="58"/>
      <c r="AI242" s="58"/>
      <c r="AJ242" s="59"/>
      <c r="AK242" s="56"/>
      <c r="AL242" s="56"/>
      <c r="AM242" s="56"/>
      <c r="AN242" s="56"/>
      <c r="AO242" s="56"/>
      <c r="AP242" s="56"/>
      <c r="AQ242" s="56"/>
      <c r="AR242" s="56"/>
      <c r="AS242" s="56"/>
      <c r="AT242" s="56"/>
    </row>
    <row r="243" spans="2:46" ht="26.25" customHeight="1" x14ac:dyDescent="0.2">
      <c r="B243" s="46"/>
      <c r="C243" s="46"/>
      <c r="D243" s="46"/>
      <c r="F243" s="45"/>
      <c r="P243" s="584"/>
      <c r="Q243" s="585"/>
      <c r="R243" s="585"/>
      <c r="S243" s="585"/>
      <c r="T243" s="585"/>
      <c r="U243" s="585"/>
      <c r="V243" s="585"/>
      <c r="W243" s="586"/>
      <c r="X243" s="41"/>
      <c r="Y243" s="41"/>
      <c r="Z243" s="41"/>
      <c r="AA243" s="41"/>
      <c r="AB243" s="41"/>
      <c r="AC243" s="41"/>
      <c r="AD243" s="41"/>
      <c r="AE243" s="41"/>
      <c r="AF243" s="41"/>
      <c r="AG243" s="41"/>
      <c r="AH243" s="56" t="b">
        <f>IF(P242=0,TRUE,FALSE)</f>
        <v>1</v>
      </c>
      <c r="AI243" s="60"/>
      <c r="AJ243" s="59"/>
      <c r="AK243" s="56"/>
      <c r="AL243" s="56"/>
      <c r="AM243" s="56"/>
      <c r="AN243" s="56"/>
      <c r="AO243" s="56"/>
      <c r="AP243" s="56"/>
      <c r="AQ243" s="56"/>
      <c r="AR243" s="56"/>
      <c r="AS243" s="56"/>
      <c r="AT243" s="56"/>
    </row>
    <row r="244" spans="2:46" ht="42.75" customHeight="1" x14ac:dyDescent="0.2">
      <c r="F244" s="45"/>
      <c r="R244" s="41"/>
      <c r="X244" s="41"/>
      <c r="Y244" s="41"/>
      <c r="Z244" s="41"/>
      <c r="AA244" s="41"/>
      <c r="AB244" s="41"/>
      <c r="AC244" s="41"/>
      <c r="AD244" s="41"/>
      <c r="AE244" s="41"/>
      <c r="AF244" s="41"/>
      <c r="AG244" s="41"/>
      <c r="AH244" s="60"/>
      <c r="AI244" s="60"/>
      <c r="AJ244" s="59"/>
      <c r="AK244" s="56"/>
      <c r="AL244" s="56"/>
      <c r="AM244" s="56"/>
      <c r="AN244" s="56"/>
      <c r="AO244" s="56"/>
      <c r="AP244" s="56"/>
      <c r="AQ244" s="56"/>
      <c r="AR244" s="56"/>
      <c r="AS244" s="56"/>
      <c r="AT244" s="56"/>
    </row>
    <row r="245" spans="2:46" ht="42.75" customHeight="1" x14ac:dyDescent="0.2">
      <c r="T245" s="551" t="str">
        <f>IF(LarmStatus,"Minst ett av de obligatoriska kraven är inte ifyllda eller besvarde med Nej","")</f>
        <v>Minst ett av de obligatoriska kraven är inte ifyllda eller besvarde med Nej</v>
      </c>
      <c r="U245" s="551"/>
      <c r="V245" s="551"/>
      <c r="W245" s="551"/>
      <c r="X245" s="45"/>
      <c r="AH245" s="56"/>
      <c r="AI245" s="56"/>
      <c r="AJ245" s="56"/>
      <c r="AK245" s="56"/>
      <c r="AL245" s="56"/>
      <c r="AM245" s="56"/>
      <c r="AN245" s="56"/>
      <c r="AO245" s="56"/>
      <c r="AP245" s="56"/>
      <c r="AQ245" s="56"/>
      <c r="AR245" s="56"/>
      <c r="AS245" s="56"/>
      <c r="AT245" s="56"/>
    </row>
    <row r="246" spans="2:46" ht="18.75" customHeight="1" x14ac:dyDescent="0.2">
      <c r="AH246" s="56"/>
      <c r="AI246" s="56"/>
      <c r="AJ246" s="56"/>
      <c r="AK246" s="56"/>
      <c r="AL246" s="56"/>
      <c r="AM246" s="56"/>
      <c r="AN246" s="56"/>
      <c r="AO246" s="56"/>
      <c r="AP246" s="56"/>
      <c r="AQ246" s="56"/>
      <c r="AR246" s="56"/>
      <c r="AS246" s="56"/>
      <c r="AT246" s="56"/>
    </row>
    <row r="247" spans="2:46" ht="11.25" customHeight="1" x14ac:dyDescent="0.2">
      <c r="AH247" s="56"/>
      <c r="AI247" s="56"/>
      <c r="AJ247" s="56"/>
      <c r="AK247" s="56"/>
      <c r="AL247" s="56"/>
      <c r="AM247" s="56"/>
      <c r="AN247" s="56"/>
      <c r="AO247" s="56"/>
      <c r="AP247" s="56"/>
      <c r="AQ247" s="56"/>
      <c r="AR247" s="56"/>
      <c r="AS247" s="56"/>
      <c r="AT247" s="56"/>
    </row>
    <row r="248" spans="2:46" ht="20.25" customHeight="1" x14ac:dyDescent="0.2">
      <c r="AH248" s="56"/>
      <c r="AI248" s="56"/>
      <c r="AJ248" s="56"/>
      <c r="AK248" s="56"/>
      <c r="AL248" s="56"/>
      <c r="AM248" s="56"/>
      <c r="AN248" s="56"/>
      <c r="AO248" s="56"/>
      <c r="AP248" s="56"/>
      <c r="AQ248" s="56"/>
      <c r="AR248" s="56"/>
      <c r="AS248" s="56"/>
      <c r="AT248" s="56"/>
    </row>
    <row r="249" spans="2:46" ht="17.25" customHeight="1" x14ac:dyDescent="0.2">
      <c r="AH249" s="56"/>
      <c r="AI249" s="56"/>
      <c r="AJ249" s="56"/>
      <c r="AK249" s="56"/>
      <c r="AL249" s="56"/>
      <c r="AM249" s="56"/>
      <c r="AN249" s="56"/>
      <c r="AO249" s="56"/>
      <c r="AP249" s="56"/>
      <c r="AQ249" s="56"/>
      <c r="AR249" s="56"/>
      <c r="AS249" s="56"/>
      <c r="AT249" s="56"/>
    </row>
    <row r="250" spans="2:46" ht="17.25" customHeight="1" x14ac:dyDescent="0.2">
      <c r="AH250" s="56"/>
      <c r="AI250" s="56"/>
      <c r="AJ250" s="56"/>
      <c r="AK250" s="56"/>
      <c r="AL250" s="56"/>
      <c r="AM250" s="56"/>
      <c r="AN250" s="56"/>
      <c r="AO250" s="56"/>
      <c r="AP250" s="56"/>
      <c r="AQ250" s="56"/>
      <c r="AR250" s="56"/>
      <c r="AS250" s="56"/>
      <c r="AT250" s="56"/>
    </row>
    <row r="251" spans="2:46" ht="17.25" customHeight="1" x14ac:dyDescent="0.2">
      <c r="AH251" s="56"/>
      <c r="AI251" s="56"/>
      <c r="AJ251" s="56"/>
      <c r="AK251" s="56"/>
      <c r="AL251" s="56"/>
      <c r="AM251" s="56"/>
      <c r="AN251" s="56"/>
      <c r="AO251" s="56"/>
      <c r="AP251" s="56"/>
      <c r="AQ251" s="56"/>
      <c r="AR251" s="56"/>
      <c r="AS251" s="56"/>
      <c r="AT251" s="56"/>
    </row>
    <row r="252" spans="2:46" ht="17.25" customHeight="1" x14ac:dyDescent="0.2">
      <c r="AH252" s="56"/>
      <c r="AI252" s="56"/>
      <c r="AJ252" s="56"/>
      <c r="AK252" s="56"/>
      <c r="AL252" s="56"/>
      <c r="AM252" s="56"/>
      <c r="AN252" s="56"/>
      <c r="AO252" s="56"/>
      <c r="AP252" s="56"/>
      <c r="AQ252" s="56"/>
      <c r="AR252" s="56"/>
      <c r="AS252" s="56"/>
      <c r="AT252" s="56"/>
    </row>
    <row r="253" spans="2:46" ht="17.25" customHeight="1" x14ac:dyDescent="0.2">
      <c r="AH253" s="56"/>
      <c r="AI253" s="56"/>
      <c r="AJ253" s="56"/>
      <c r="AK253" s="56"/>
      <c r="AL253" s="56"/>
      <c r="AM253" s="56"/>
      <c r="AN253" s="56"/>
      <c r="AO253" s="56"/>
      <c r="AP253" s="56"/>
      <c r="AQ253" s="56"/>
      <c r="AR253" s="56"/>
      <c r="AS253" s="56"/>
      <c r="AT253" s="56"/>
    </row>
    <row r="254" spans="2:46" ht="17.25" customHeight="1" x14ac:dyDescent="0.2">
      <c r="AH254" s="56"/>
      <c r="AI254" s="56"/>
      <c r="AJ254" s="56"/>
      <c r="AK254" s="56"/>
      <c r="AL254" s="56"/>
      <c r="AM254" s="56"/>
      <c r="AN254" s="56"/>
      <c r="AO254" s="56"/>
      <c r="AP254" s="56"/>
      <c r="AQ254" s="56"/>
      <c r="AR254" s="56"/>
      <c r="AS254" s="56"/>
      <c r="AT254" s="56"/>
    </row>
    <row r="255" spans="2:46" ht="17.25" customHeight="1" x14ac:dyDescent="0.2">
      <c r="AH255" s="56"/>
      <c r="AI255" s="56"/>
      <c r="AJ255" s="56"/>
      <c r="AK255" s="56"/>
      <c r="AL255" s="56"/>
      <c r="AM255" s="56"/>
      <c r="AN255" s="56"/>
      <c r="AO255" s="56"/>
      <c r="AP255" s="56"/>
      <c r="AQ255" s="56"/>
      <c r="AR255" s="56"/>
      <c r="AS255" s="56"/>
      <c r="AT255" s="56"/>
    </row>
  </sheetData>
  <sheetProtection algorithmName="SHA-512" hashValue="i5geMJk62qWTi2kNGeVRpLtSGjkgYC7i7c3E2hZkVn9mSH0XmBggNSxRk4LbQLLrhwa+yHaH9R5QsW5bmnCfVg==" saltValue="3wJD7aAjKWdSJyQjYm+YUg==" spinCount="100000" sheet="1" objects="1" scenarios="1" selectLockedCells="1"/>
  <dataConsolidate link="1"/>
  <mergeCells count="328">
    <mergeCell ref="X185:AB234"/>
    <mergeCell ref="B230:I230"/>
    <mergeCell ref="S160:T160"/>
    <mergeCell ref="B203:I203"/>
    <mergeCell ref="P203:S203"/>
    <mergeCell ref="B190:I190"/>
    <mergeCell ref="B231:I231"/>
    <mergeCell ref="B198:I198"/>
    <mergeCell ref="B229:I229"/>
    <mergeCell ref="B228:I228"/>
    <mergeCell ref="B209:I209"/>
    <mergeCell ref="B210:I212"/>
    <mergeCell ref="B214:F214"/>
    <mergeCell ref="B204:I204"/>
    <mergeCell ref="B205:I205"/>
    <mergeCell ref="B206:I206"/>
    <mergeCell ref="B171:N171"/>
    <mergeCell ref="P164:Q164"/>
    <mergeCell ref="R164:S164"/>
    <mergeCell ref="B165:N167"/>
    <mergeCell ref="Z167:AB167"/>
    <mergeCell ref="S161:T161"/>
    <mergeCell ref="P229:W229"/>
    <mergeCell ref="P230:W230"/>
    <mergeCell ref="Q121:X121"/>
    <mergeCell ref="U174:V174"/>
    <mergeCell ref="B183:I183"/>
    <mergeCell ref="B180:F180"/>
    <mergeCell ref="B184:I184"/>
    <mergeCell ref="B146:C146"/>
    <mergeCell ref="B142:C142"/>
    <mergeCell ref="L158:M158"/>
    <mergeCell ref="B172:N178"/>
    <mergeCell ref="S174:T174"/>
    <mergeCell ref="S173:T173"/>
    <mergeCell ref="U173:V173"/>
    <mergeCell ref="R166:S167"/>
    <mergeCell ref="M149:N149"/>
    <mergeCell ref="M150:N150"/>
    <mergeCell ref="T149:U149"/>
    <mergeCell ref="U171:V171"/>
    <mergeCell ref="U177:V177"/>
    <mergeCell ref="U158:V158"/>
    <mergeCell ref="S159:T159"/>
    <mergeCell ref="I144:L144"/>
    <mergeCell ref="D146:H146"/>
    <mergeCell ref="B144:C144"/>
    <mergeCell ref="P183:S183"/>
    <mergeCell ref="Q142:X142"/>
    <mergeCell ref="I142:L142"/>
    <mergeCell ref="Q136:X136"/>
    <mergeCell ref="Q135:X135"/>
    <mergeCell ref="W158:X160"/>
    <mergeCell ref="S158:T158"/>
    <mergeCell ref="W156:X157"/>
    <mergeCell ref="Q146:X146"/>
    <mergeCell ref="I146:L146"/>
    <mergeCell ref="Q140:X140"/>
    <mergeCell ref="B135:C135"/>
    <mergeCell ref="B122:C122"/>
    <mergeCell ref="B124:C124"/>
    <mergeCell ref="D140:H140"/>
    <mergeCell ref="D138:H138"/>
    <mergeCell ref="B140:C140"/>
    <mergeCell ref="B134:E134"/>
    <mergeCell ref="I130:N130"/>
    <mergeCell ref="Q130:X130"/>
    <mergeCell ref="I135:L135"/>
    <mergeCell ref="I136:L136"/>
    <mergeCell ref="I138:L138"/>
    <mergeCell ref="I140:L140"/>
    <mergeCell ref="H133:J133"/>
    <mergeCell ref="D135:H135"/>
    <mergeCell ref="D136:H136"/>
    <mergeCell ref="I126:N126"/>
    <mergeCell ref="I128:N128"/>
    <mergeCell ref="I132:N132"/>
    <mergeCell ref="D128:H128"/>
    <mergeCell ref="B128:C128"/>
    <mergeCell ref="B126:C126"/>
    <mergeCell ref="B138:C138"/>
    <mergeCell ref="B136:C136"/>
    <mergeCell ref="B132:C132"/>
    <mergeCell ref="I122:N122"/>
    <mergeCell ref="I124:N124"/>
    <mergeCell ref="Q156:Q157"/>
    <mergeCell ref="V149:W149"/>
    <mergeCell ref="D122:H122"/>
    <mergeCell ref="D124:H124"/>
    <mergeCell ref="D126:H126"/>
    <mergeCell ref="D130:H130"/>
    <mergeCell ref="Q122:X122"/>
    <mergeCell ref="Q124:X124"/>
    <mergeCell ref="Q126:X126"/>
    <mergeCell ref="Q128:X128"/>
    <mergeCell ref="Q132:X132"/>
    <mergeCell ref="D142:H142"/>
    <mergeCell ref="L157:M157"/>
    <mergeCell ref="R153:R155"/>
    <mergeCell ref="P153:Q155"/>
    <mergeCell ref="R149:S149"/>
    <mergeCell ref="M148:N148"/>
    <mergeCell ref="D132:H132"/>
    <mergeCell ref="R156:R157"/>
    <mergeCell ref="S153:X155"/>
    <mergeCell ref="Q138:X138"/>
    <mergeCell ref="B130:C130"/>
    <mergeCell ref="D144:H144"/>
    <mergeCell ref="Q144:X144"/>
    <mergeCell ref="T245:W245"/>
    <mergeCell ref="P242:W243"/>
    <mergeCell ref="P239:W239"/>
    <mergeCell ref="P238:W238"/>
    <mergeCell ref="P241:W241"/>
    <mergeCell ref="P237:W237"/>
    <mergeCell ref="P189:S189"/>
    <mergeCell ref="S156:T157"/>
    <mergeCell ref="U161:V161"/>
    <mergeCell ref="S171:T171"/>
    <mergeCell ref="U178:V178"/>
    <mergeCell ref="R175:T176"/>
    <mergeCell ref="U172:V172"/>
    <mergeCell ref="U159:V159"/>
    <mergeCell ref="S177:T177"/>
    <mergeCell ref="U160:V160"/>
    <mergeCell ref="P235:W236"/>
    <mergeCell ref="P195:S195"/>
    <mergeCell ref="P228:W228"/>
    <mergeCell ref="P231:W231"/>
    <mergeCell ref="U156:V157"/>
    <mergeCell ref="B3:E3"/>
    <mergeCell ref="P3:R3"/>
    <mergeCell ref="T3:W3"/>
    <mergeCell ref="B4:I5"/>
    <mergeCell ref="P4:W5"/>
    <mergeCell ref="B8:G8"/>
    <mergeCell ref="H8:I8"/>
    <mergeCell ref="P8:U8"/>
    <mergeCell ref="V8:W8"/>
    <mergeCell ref="B6:I6"/>
    <mergeCell ref="B7:I7"/>
    <mergeCell ref="J6:O7"/>
    <mergeCell ref="J4:O4"/>
    <mergeCell ref="J5:O5"/>
    <mergeCell ref="J8:O8"/>
    <mergeCell ref="P9:U9"/>
    <mergeCell ref="P12:S12"/>
    <mergeCell ref="B46:C46"/>
    <mergeCell ref="B41:C41"/>
    <mergeCell ref="B9:G9"/>
    <mergeCell ref="H9:I9"/>
    <mergeCell ref="V9:W9"/>
    <mergeCell ref="B10:D10"/>
    <mergeCell ref="E10:G10"/>
    <mergeCell ref="E17:I17"/>
    <mergeCell ref="S17:W17"/>
    <mergeCell ref="P17:R17"/>
    <mergeCell ref="T13:U13"/>
    <mergeCell ref="P11:S11"/>
    <mergeCell ref="T12:U12"/>
    <mergeCell ref="V12:W12"/>
    <mergeCell ref="P13:S13"/>
    <mergeCell ref="B12:D12"/>
    <mergeCell ref="B13:D13"/>
    <mergeCell ref="T11:W11"/>
    <mergeCell ref="V13:W13"/>
    <mergeCell ref="P14:S14"/>
    <mergeCell ref="B17:D17"/>
    <mergeCell ref="B16:D16"/>
    <mergeCell ref="P15:S15"/>
    <mergeCell ref="T15:W15"/>
    <mergeCell ref="P27:W27"/>
    <mergeCell ref="B15:D15"/>
    <mergeCell ref="B28:I28"/>
    <mergeCell ref="G40:I40"/>
    <mergeCell ref="B40:C40"/>
    <mergeCell ref="E15:I15"/>
    <mergeCell ref="P16:R16"/>
    <mergeCell ref="P20:W24"/>
    <mergeCell ref="P28:W28"/>
    <mergeCell ref="B31:I31"/>
    <mergeCell ref="B34:I34"/>
    <mergeCell ref="S16:W16"/>
    <mergeCell ref="D40:E40"/>
    <mergeCell ref="E16:I16"/>
    <mergeCell ref="P10:S10"/>
    <mergeCell ref="T10:W10"/>
    <mergeCell ref="E11:G11"/>
    <mergeCell ref="H11:I11"/>
    <mergeCell ref="E12:G12"/>
    <mergeCell ref="H12:I12"/>
    <mergeCell ref="B11:D11"/>
    <mergeCell ref="E14:I14"/>
    <mergeCell ref="T14:W14"/>
    <mergeCell ref="B121:C121"/>
    <mergeCell ref="B110:D110"/>
    <mergeCell ref="I77:J77"/>
    <mergeCell ref="I78:J78"/>
    <mergeCell ref="B62:H62"/>
    <mergeCell ref="B63:H63"/>
    <mergeCell ref="B64:H64"/>
    <mergeCell ref="B65:H65"/>
    <mergeCell ref="B66:H66"/>
    <mergeCell ref="B67:H67"/>
    <mergeCell ref="B68:H68"/>
    <mergeCell ref="B81:H81"/>
    <mergeCell ref="B82:H82"/>
    <mergeCell ref="I84:J84"/>
    <mergeCell ref="I76:J76"/>
    <mergeCell ref="B78:H78"/>
    <mergeCell ref="B77:H77"/>
    <mergeCell ref="D121:H121"/>
    <mergeCell ref="I71:J71"/>
    <mergeCell ref="B72:H72"/>
    <mergeCell ref="I72:J72"/>
    <mergeCell ref="B73:H73"/>
    <mergeCell ref="F84:H84"/>
    <mergeCell ref="I87:J87"/>
    <mergeCell ref="B43:C43"/>
    <mergeCell ref="I70:J70"/>
    <mergeCell ref="I62:J62"/>
    <mergeCell ref="I63:J63"/>
    <mergeCell ref="I64:J64"/>
    <mergeCell ref="I65:J65"/>
    <mergeCell ref="I66:J66"/>
    <mergeCell ref="D43:E43"/>
    <mergeCell ref="B44:C44"/>
    <mergeCell ref="D44:E44"/>
    <mergeCell ref="I67:J67"/>
    <mergeCell ref="I68:J68"/>
    <mergeCell ref="B69:H69"/>
    <mergeCell ref="I44:I45"/>
    <mergeCell ref="B49:C49"/>
    <mergeCell ref="B50:C50"/>
    <mergeCell ref="D49:E49"/>
    <mergeCell ref="D50:E50"/>
    <mergeCell ref="B149:C149"/>
    <mergeCell ref="B195:I195"/>
    <mergeCell ref="B185:I185"/>
    <mergeCell ref="B186:I186"/>
    <mergeCell ref="B197:I197"/>
    <mergeCell ref="B200:I200"/>
    <mergeCell ref="B192:I192"/>
    <mergeCell ref="B191:I191"/>
    <mergeCell ref="B189:I189"/>
    <mergeCell ref="B215:I215"/>
    <mergeCell ref="B216:I225"/>
    <mergeCell ref="B159:D159"/>
    <mergeCell ref="B199:I199"/>
    <mergeCell ref="B196:I196"/>
    <mergeCell ref="B181:I181"/>
    <mergeCell ref="B58:J58"/>
    <mergeCell ref="B59:H59"/>
    <mergeCell ref="B53:C53"/>
    <mergeCell ref="I61:J61"/>
    <mergeCell ref="B60:H60"/>
    <mergeCell ref="I60:J60"/>
    <mergeCell ref="I97:J97"/>
    <mergeCell ref="B97:H97"/>
    <mergeCell ref="F100:H100"/>
    <mergeCell ref="I100:J100"/>
    <mergeCell ref="B109:J109"/>
    <mergeCell ref="B98:H98"/>
    <mergeCell ref="I75:J75"/>
    <mergeCell ref="I82:J82"/>
    <mergeCell ref="B80:H80"/>
    <mergeCell ref="I80:J80"/>
    <mergeCell ref="B71:H71"/>
    <mergeCell ref="I91:J91"/>
    <mergeCell ref="L108:N111"/>
    <mergeCell ref="L133:N133"/>
    <mergeCell ref="B88:H88"/>
    <mergeCell ref="I98:J98"/>
    <mergeCell ref="B108:D108"/>
    <mergeCell ref="B96:H96"/>
    <mergeCell ref="I96:J96"/>
    <mergeCell ref="I121:N121"/>
    <mergeCell ref="I59:J59"/>
    <mergeCell ref="B120:E120"/>
    <mergeCell ref="B106:J106"/>
    <mergeCell ref="B114:J115"/>
    <mergeCell ref="B113:J113"/>
    <mergeCell ref="F102:H102"/>
    <mergeCell ref="I102:J102"/>
    <mergeCell ref="B118:J118"/>
    <mergeCell ref="B117:F117"/>
    <mergeCell ref="B111:J111"/>
    <mergeCell ref="B105:J105"/>
    <mergeCell ref="F94:H94"/>
    <mergeCell ref="I94:J94"/>
    <mergeCell ref="B92:H92"/>
    <mergeCell ref="I92:J92"/>
    <mergeCell ref="B91:H91"/>
    <mergeCell ref="B87:H87"/>
    <mergeCell ref="I88:J88"/>
    <mergeCell ref="B75:H75"/>
    <mergeCell ref="B76:H76"/>
    <mergeCell ref="I81:J81"/>
    <mergeCell ref="B90:H90"/>
    <mergeCell ref="I90:J90"/>
    <mergeCell ref="B89:H89"/>
    <mergeCell ref="I89:J89"/>
    <mergeCell ref="B79:H79"/>
    <mergeCell ref="I79:J79"/>
    <mergeCell ref="B74:H74"/>
    <mergeCell ref="I73:J73"/>
    <mergeCell ref="I74:J74"/>
    <mergeCell ref="I69:J69"/>
    <mergeCell ref="B70:H70"/>
    <mergeCell ref="J9:O9"/>
    <mergeCell ref="J10:O10"/>
    <mergeCell ref="D41:E41"/>
    <mergeCell ref="B47:C47"/>
    <mergeCell ref="D47:E47"/>
    <mergeCell ref="D46:E46"/>
    <mergeCell ref="B56:I56"/>
    <mergeCell ref="B52:C52"/>
    <mergeCell ref="B61:H61"/>
    <mergeCell ref="B20:I25"/>
    <mergeCell ref="E37:F37"/>
    <mergeCell ref="E38:F38"/>
    <mergeCell ref="H10:I10"/>
    <mergeCell ref="B14:D14"/>
    <mergeCell ref="H13:I13"/>
    <mergeCell ref="E13:G13"/>
    <mergeCell ref="G41:I41"/>
    <mergeCell ref="G43:I43"/>
    <mergeCell ref="G44:H45"/>
  </mergeCells>
  <phoneticPr fontId="0" type="noConversion"/>
  <conditionalFormatting sqref="B57:F57">
    <cfRule type="expression" dxfId="49" priority="429" stopIfTrue="1">
      <formula>#REF!="Leveransavtal"</formula>
    </cfRule>
  </conditionalFormatting>
  <conditionalFormatting sqref="J159">
    <cfRule type="cellIs" dxfId="48" priority="338" stopIfTrue="1" operator="greaterThan">
      <formula>1</formula>
    </cfRule>
    <cfRule type="cellIs" dxfId="47" priority="407" stopIfTrue="1" operator="lessThan">
      <formula>1</formula>
    </cfRule>
  </conditionalFormatting>
  <conditionalFormatting sqref="L148:L149 P149:Q149">
    <cfRule type="expression" dxfId="45" priority="282">
      <formula>$C$111="Ut2"</formula>
    </cfRule>
  </conditionalFormatting>
  <conditionalFormatting sqref="M136 M138 M140 M142">
    <cfRule type="expression" dxfId="44" priority="12">
      <formula>OR(UtvarderingsVal="UtFalskt",UtvarderingsVal="Ut2")</formula>
    </cfRule>
    <cfRule type="expression" dxfId="43" priority="14">
      <formula>UtvarderingsVal="Alt3"</formula>
    </cfRule>
  </conditionalFormatting>
  <conditionalFormatting sqref="M144">
    <cfRule type="expression" dxfId="42" priority="7">
      <formula>OR(UtvarderingsVal="UtFalskt",UtvarderingsVal="Ut2")</formula>
    </cfRule>
    <cfRule type="expression" dxfId="41" priority="8">
      <formula>UtvarderingsVal="Alt3"</formula>
    </cfRule>
  </conditionalFormatting>
  <conditionalFormatting sqref="M146">
    <cfRule type="expression" dxfId="40" priority="2">
      <formula>OR(UtvarderingsVal="UtFalskt",UtvarderingsVal="Ut2")</formula>
    </cfRule>
    <cfRule type="expression" dxfId="39" priority="3">
      <formula>UtvarderingsVal="Alt3"</formula>
    </cfRule>
  </conditionalFormatting>
  <conditionalFormatting sqref="M136:N136 M138:N138 M140:N140 M142:N142">
    <cfRule type="expression" dxfId="38" priority="16">
      <formula>UtvarderingsVal="Alt4"</formula>
    </cfRule>
  </conditionalFormatting>
  <conditionalFormatting sqref="M144:N144">
    <cfRule type="expression" dxfId="37" priority="10">
      <formula>UtvarderingsVal="Alt4"</formula>
    </cfRule>
  </conditionalFormatting>
  <conditionalFormatting sqref="M146:N146">
    <cfRule type="expression" dxfId="36" priority="5">
      <formula>UtvarderingsVal="Alt4"</formula>
    </cfRule>
  </conditionalFormatting>
  <conditionalFormatting sqref="M148:N149 T149:V149">
    <cfRule type="expression" dxfId="34" priority="283">
      <formula>$C$111="Ut1"</formula>
    </cfRule>
  </conditionalFormatting>
  <conditionalFormatting sqref="N136 N138 N140 N142">
    <cfRule type="expression" dxfId="32" priority="11">
      <formula>OR(UtvarderingsVal="UtFalskt",UtvarderingsVal="Ut1")</formula>
    </cfRule>
    <cfRule type="expression" dxfId="31" priority="15">
      <formula>UtvarderingsVal="Alt2"</formula>
    </cfRule>
  </conditionalFormatting>
  <conditionalFormatting sqref="N144">
    <cfRule type="expression" dxfId="30" priority="6">
      <formula>OR(UtvarderingsVal="UtFalskt",UtvarderingsVal="Ut1")</formula>
    </cfRule>
    <cfRule type="expression" dxfId="29" priority="9">
      <formula>UtvarderingsVal="Alt2"</formula>
    </cfRule>
  </conditionalFormatting>
  <conditionalFormatting sqref="N146">
    <cfRule type="expression" dxfId="28" priority="1">
      <formula>OR(UtvarderingsVal="UtFalskt",UtvarderingsVal="Ut1")</formula>
    </cfRule>
    <cfRule type="expression" dxfId="27" priority="4">
      <formula>UtvarderingsVal="Alt2"</formula>
    </cfRule>
  </conditionalFormatting>
  <conditionalFormatting sqref="P239:W239 P242:W243">
    <cfRule type="expression" dxfId="26" priority="430" stopIfTrue="1">
      <formula>#REF!="Ja"</formula>
    </cfRule>
  </conditionalFormatting>
  <conditionalFormatting sqref="S17:W17">
    <cfRule type="expression" dxfId="25" priority="428" stopIfTrue="1">
      <formula>$P$17="Nej"</formula>
    </cfRule>
  </conditionalFormatting>
  <conditionalFormatting sqref="T183 T189 T195">
    <cfRule type="expression" dxfId="24" priority="337" stopIfTrue="1">
      <formula>AG183</formula>
    </cfRule>
  </conditionalFormatting>
  <conditionalFormatting sqref="T183">
    <cfRule type="cellIs" dxfId="23" priority="336" stopIfTrue="1" operator="equal">
      <formula>"Nej"</formula>
    </cfRule>
  </conditionalFormatting>
  <conditionalFormatting sqref="T189">
    <cfRule type="cellIs" dxfId="22" priority="334" stopIfTrue="1" operator="equal">
      <formula>"Nej"</formula>
    </cfRule>
  </conditionalFormatting>
  <conditionalFormatting sqref="T195">
    <cfRule type="cellIs" dxfId="21" priority="331" stopIfTrue="1" operator="equal">
      <formula>"Nej"</formula>
    </cfRule>
  </conditionalFormatting>
  <conditionalFormatting sqref="Z163 P165 P166:Q167 V167">
    <cfRule type="expression" dxfId="19" priority="426" stopIfTrue="1">
      <formula>#REF!=TRUE</formula>
    </cfRule>
  </conditionalFormatting>
  <dataValidations xWindow="179" yWindow="422" count="11">
    <dataValidation type="list" allowBlank="1" showInputMessage="1" showErrorMessage="1" sqref="T183 P144 Q234 T189 T195 T203 P132 P122 P124 P126 P146:P147 P138 P136 P140 P130 P128 P142 P17:R17" xr:uid="{00000000-0002-0000-0000-000000000000}">
      <formula1>"Ja,Nej"</formula1>
    </dataValidation>
    <dataValidation type="date" errorStyle="information" allowBlank="1" showInputMessage="1" showErrorMessage="1" errorTitle="Fel" error="Ange datum i datumformatet ÅÅÅÅ-MM-DD" promptTitle="Datum" prompt="Datum i datumformatet ÅÅÅÅ-MM-DD" sqref="D44:E44" xr:uid="{00000000-0002-0000-0000-000001000000}">
      <formula1>40817</formula1>
      <formula2>43585</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44:C44 B47:E47 B50:E50" xr:uid="{00000000-0002-0000-0000-000002000000}">
      <formula1>40817</formula1>
      <formula2>43585</formula2>
    </dataValidation>
    <dataValidation allowBlank="1" showErrorMessage="1" sqref="B55:C56 D51:E56 B51:C51 B57:K57" xr:uid="{00000000-0002-0000-0000-000003000000}"/>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41" xr:uid="{00000000-0002-0000-0000-000007000000}">
      <formula1>40817</formula1>
      <formula2>D44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41" xr:uid="{00000000-0002-0000-0000-000008000000}">
      <formula1>40909</formula1>
      <formula2>B44</formula2>
    </dataValidation>
    <dataValidation showInputMessage="1" showErrorMessage="1" sqref="I137:K137 B122:C132 M139:X139 I141:K141 M137:X137 I145:K145 M141:X141 M145:X145 I139:K139 B136:C146" xr:uid="{00000000-0002-0000-0000-00000F000000}"/>
    <dataValidation type="list" allowBlank="1" showInputMessage="1" showErrorMessage="1" sqref="B106:J106" xr:uid="{00000000-0002-0000-0000-000011000000}">
      <formula1>TblGrundTilldeln</formula1>
    </dataValidation>
    <dataValidation type="list" allowBlank="1" showInputMessage="1" showErrorMessage="1" sqref="B111:J111" xr:uid="{00000000-0002-0000-0000-000012000000}">
      <formula1>TblUtVrd</formula1>
    </dataValidation>
    <dataValidation type="list" allowBlank="1" showInputMessage="1" showErrorMessage="1" sqref="I44:I45" xr:uid="{ACAE5E6D-82BB-45D6-A5CF-13C90ABF708C}">
      <formula1>",Ja,Nej"</formula1>
    </dataValidation>
    <dataValidation type="list" errorStyle="information" allowBlank="1" errorTitle="Fel" error="Fel datumformat._x000a_Ange datum i datumformatet ÅÅÅÅ-MM-DD Alternativt texten &quot;Ej tillämpligt&quot;_x000a_" promptTitle="Datum" prompt="Datum i datumformatet ÅÅÅÅ-MM-DD_x000a_" sqref="B53:C53" xr:uid="{15962A85-C17B-44E8-977C-0D56C9F736ED}">
      <formula1>"Ja,Nej"</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1851" id="{00000000-000E-0000-0100-000007000000}">
            <xm:f>ISNUMBER(SEARCH("Ut2",Admin!$D$69))=TRUE</xm:f>
            <x14:dxf>
              <font>
                <color theme="0"/>
              </font>
              <fill>
                <patternFill>
                  <bgColor theme="0"/>
                </patternFill>
              </fill>
            </x14:dxf>
          </x14:cfRule>
          <xm:sqref>L148</xm:sqref>
        </x14:conditionalFormatting>
        <x14:conditionalFormatting xmlns:xm="http://schemas.microsoft.com/office/excel/2006/main">
          <x14:cfRule type="expression" priority="1849" id="{00000000-000E-0000-0100-000009000000}">
            <xm:f>ISNUMBER(SEARCH("1",Admin!$D$69))=TRUE</xm:f>
            <x14:dxf>
              <font>
                <color theme="0"/>
              </font>
            </x14:dxf>
          </x14:cfRule>
          <xm:sqref>M148:N148</xm:sqref>
        </x14:conditionalFormatting>
        <x14:conditionalFormatting xmlns:xm="http://schemas.microsoft.com/office/excel/2006/main">
          <x14:cfRule type="expression" priority="1848" id="{00000000-000E-0000-0100-00000A000000}">
            <xm:f>ISNUMBER(SEARCH("1",Admin!$D$69))=TRUE</xm:f>
            <x14:dxf>
              <font>
                <color theme="0"/>
              </font>
              <fill>
                <patternFill>
                  <bgColor theme="0"/>
                </patternFill>
              </fill>
              <border>
                <right/>
                <top/>
                <bottom/>
              </border>
            </x14:dxf>
          </x14:cfRule>
          <xm:sqref>M149:N149</xm:sqref>
        </x14:conditionalFormatting>
        <x14:conditionalFormatting xmlns:xm="http://schemas.microsoft.com/office/excel/2006/main">
          <x14:cfRule type="expression" priority="1852" id="{00000000-000E-0000-0100-000006000000}">
            <xm:f>ISNUMBER(SEARCH("1",Admin!$D$69))=TRUE</xm:f>
            <x14:dxf>
              <font>
                <strike val="0"/>
                <color theme="0"/>
              </font>
              <fill>
                <patternFill>
                  <bgColor theme="0"/>
                </patternFill>
              </fill>
              <border>
                <left/>
                <right/>
                <top/>
                <bottom/>
              </border>
            </x14:dxf>
          </x14:cfRule>
          <xm:sqref>T149:V149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E33B-E228-4A4F-A603-8956E2966339}">
  <sheetPr codeName="Sheet5">
    <pageSetUpPr autoPageBreaks="0"/>
  </sheetPr>
  <dimension ref="A1:R514"/>
  <sheetViews>
    <sheetView showGridLines="0" workbookViewId="0">
      <selection activeCell="E13" sqref="E13"/>
    </sheetView>
  </sheetViews>
  <sheetFormatPr defaultColWidth="9.140625" defaultRowHeight="12.75" x14ac:dyDescent="0.2"/>
  <cols>
    <col min="1" max="1" width="4.85546875" style="190" customWidth="1"/>
    <col min="2" max="2" width="40.42578125" style="29" customWidth="1"/>
    <col min="3" max="3" width="14.7109375" style="29" customWidth="1"/>
    <col min="4" max="4" width="16.5703125" style="29" bestFit="1" customWidth="1"/>
    <col min="5" max="5" width="12.7109375" style="29" customWidth="1"/>
    <col min="6" max="6" width="17.7109375" style="29" customWidth="1"/>
    <col min="7" max="7" width="23.140625" style="29" customWidth="1"/>
    <col min="8" max="8" width="10.7109375" style="29" customWidth="1"/>
    <col min="9" max="14" width="12.7109375" style="29" customWidth="1"/>
    <col min="15" max="16" width="18.7109375" style="29" customWidth="1"/>
    <col min="17" max="17" width="20.7109375" style="29" customWidth="1"/>
    <col min="18" max="19" width="7.7109375" style="29" customWidth="1"/>
    <col min="20" max="21" width="8.7109375" style="29" customWidth="1"/>
    <col min="22" max="22" width="7.7109375" style="29" customWidth="1"/>
    <col min="23" max="25" width="9.140625" style="29" customWidth="1"/>
    <col min="26" max="26" width="10.42578125" style="29" customWidth="1"/>
    <col min="27" max="32" width="9.140625" style="29" customWidth="1"/>
    <col min="33" max="16384" width="9.140625" style="29"/>
  </cols>
  <sheetData>
    <row r="1" spans="1:11" ht="21.75" customHeight="1" x14ac:dyDescent="0.2">
      <c r="A1" s="261"/>
    </row>
    <row r="2" spans="1:11" ht="21.75" customHeight="1" x14ac:dyDescent="0.3">
      <c r="A2" s="261"/>
      <c r="B2" s="300" t="s">
        <v>885</v>
      </c>
      <c r="C2" s="262"/>
      <c r="D2" s="262"/>
      <c r="E2" s="264"/>
      <c r="F2" s="262"/>
      <c r="G2" s="265"/>
      <c r="H2" s="254"/>
      <c r="I2" s="262"/>
      <c r="J2" s="254"/>
      <c r="K2" s="262"/>
    </row>
    <row r="3" spans="1:11" ht="6.75" customHeight="1" x14ac:dyDescent="0.2">
      <c r="A3" s="261"/>
      <c r="B3" s="266"/>
      <c r="C3" s="262"/>
      <c r="D3" s="262"/>
      <c r="E3" s="264"/>
      <c r="F3" s="262"/>
      <c r="G3" s="265"/>
      <c r="H3" s="254"/>
      <c r="I3" s="262"/>
      <c r="J3" s="254"/>
      <c r="K3" s="262"/>
    </row>
    <row r="4" spans="1:11" ht="21.75" customHeight="1" x14ac:dyDescent="0.25">
      <c r="A4" s="261"/>
      <c r="B4" s="301" t="s">
        <v>886</v>
      </c>
      <c r="C4" s="301"/>
      <c r="D4" s="301"/>
      <c r="E4" s="302"/>
      <c r="F4" s="301"/>
      <c r="G4" s="303"/>
      <c r="H4" s="301"/>
      <c r="I4" s="301"/>
      <c r="J4" s="301"/>
      <c r="K4" s="301"/>
    </row>
    <row r="5" spans="1:11" ht="171" customHeight="1" x14ac:dyDescent="0.2">
      <c r="A5" s="261"/>
      <c r="B5" s="753" t="s">
        <v>1098</v>
      </c>
      <c r="C5" s="754"/>
      <c r="D5" s="754"/>
      <c r="E5" s="754"/>
      <c r="F5" s="754"/>
      <c r="G5" s="754"/>
      <c r="H5" s="755"/>
      <c r="I5" s="285"/>
      <c r="J5" s="285"/>
      <c r="K5" s="285"/>
    </row>
    <row r="6" spans="1:11" ht="18" x14ac:dyDescent="0.2">
      <c r="A6" s="261"/>
      <c r="B6" s="304"/>
      <c r="C6" s="304"/>
      <c r="D6" s="304"/>
      <c r="E6" s="304"/>
      <c r="F6" s="304"/>
      <c r="G6" s="304"/>
      <c r="H6" s="304"/>
      <c r="I6" s="285"/>
      <c r="J6" s="285"/>
      <c r="K6" s="285"/>
    </row>
    <row r="7" spans="1:11" ht="18" x14ac:dyDescent="0.25">
      <c r="A7" s="261"/>
      <c r="B7" s="301" t="s">
        <v>887</v>
      </c>
      <c r="C7" s="262"/>
      <c r="D7" s="262"/>
      <c r="E7" s="264"/>
      <c r="F7" s="262"/>
      <c r="G7" s="265"/>
      <c r="H7" s="254"/>
      <c r="I7" s="262"/>
      <c r="J7" s="254"/>
      <c r="K7" s="262"/>
    </row>
    <row r="8" spans="1:11" ht="21.75" customHeight="1" x14ac:dyDescent="0.2">
      <c r="A8" s="261"/>
      <c r="B8" s="306" t="s">
        <v>888</v>
      </c>
      <c r="C8" s="307"/>
      <c r="D8" s="307"/>
      <c r="E8" s="307"/>
      <c r="F8" s="307"/>
      <c r="G8" s="307"/>
      <c r="H8" s="308"/>
      <c r="I8" s="266"/>
      <c r="J8" s="266"/>
      <c r="K8" s="266"/>
    </row>
    <row r="9" spans="1:11" ht="21.75" customHeight="1" x14ac:dyDescent="0.2">
      <c r="A9" s="261"/>
      <c r="B9" s="267"/>
      <c r="C9" s="266"/>
      <c r="D9" s="266"/>
      <c r="E9" s="266"/>
      <c r="F9" s="266"/>
      <c r="G9" s="266"/>
      <c r="H9" s="266"/>
      <c r="I9" s="266"/>
      <c r="J9" s="266"/>
      <c r="K9" s="266"/>
    </row>
    <row r="10" spans="1:11" ht="21.75" customHeight="1" x14ac:dyDescent="0.2">
      <c r="A10" s="261"/>
      <c r="B10" s="267"/>
      <c r="C10" s="266"/>
      <c r="D10" s="266"/>
      <c r="E10" s="266"/>
      <c r="F10" s="266"/>
      <c r="G10" s="266"/>
      <c r="H10" s="266"/>
      <c r="I10" s="266"/>
      <c r="J10" s="266"/>
      <c r="K10" s="266"/>
    </row>
    <row r="11" spans="1:11" ht="21.75" customHeight="1" x14ac:dyDescent="0.2">
      <c r="A11" s="261"/>
      <c r="B11" s="361" t="s">
        <v>1020</v>
      </c>
      <c r="C11" s="305"/>
      <c r="D11" s="305"/>
      <c r="E11" s="305"/>
      <c r="F11" s="305"/>
      <c r="G11" s="305"/>
      <c r="H11" s="305"/>
      <c r="I11" s="305"/>
      <c r="J11" s="305"/>
      <c r="K11" s="305"/>
    </row>
    <row r="12" spans="1:11" ht="44.25" customHeight="1" x14ac:dyDescent="0.2">
      <c r="A12" s="261"/>
      <c r="B12" s="759" t="s">
        <v>860</v>
      </c>
      <c r="C12" s="760"/>
      <c r="D12" s="257" t="s">
        <v>1021</v>
      </c>
      <c r="E12" s="257" t="s">
        <v>1022</v>
      </c>
      <c r="F12" s="257" t="s">
        <v>1097</v>
      </c>
    </row>
    <row r="13" spans="1:11" ht="17.25" customHeight="1" x14ac:dyDescent="0.2">
      <c r="A13" s="261"/>
      <c r="B13" s="761" t="s">
        <v>849</v>
      </c>
      <c r="C13" s="762"/>
      <c r="D13" s="378">
        <f>SUMIFS($C$63:$C$521,$D$63:$D$521,$B13,$B$63:$B$521,"Timmar")</f>
        <v>0</v>
      </c>
      <c r="E13" s="373"/>
      <c r="F13" s="374">
        <f>D13*E13</f>
        <v>0</v>
      </c>
    </row>
    <row r="14" spans="1:11" ht="17.25" customHeight="1" x14ac:dyDescent="0.2">
      <c r="A14" s="261"/>
      <c r="B14" s="761" t="s">
        <v>851</v>
      </c>
      <c r="C14" s="762"/>
      <c r="D14" s="378">
        <f t="shared" ref="D14:D25" si="0">SUMIFS($C$63:$C$521,$D$63:$D$521,$B14,$B$63:$B$521,"Timmar")</f>
        <v>0</v>
      </c>
      <c r="E14" s="373"/>
      <c r="F14" s="374">
        <f t="shared" ref="F14:F25" si="1">D14*E14</f>
        <v>0</v>
      </c>
    </row>
    <row r="15" spans="1:11" ht="17.25" customHeight="1" x14ac:dyDescent="0.2">
      <c r="A15" s="261"/>
      <c r="B15" s="761" t="s">
        <v>850</v>
      </c>
      <c r="C15" s="762"/>
      <c r="D15" s="378">
        <f t="shared" si="0"/>
        <v>0</v>
      </c>
      <c r="E15" s="373"/>
      <c r="F15" s="374">
        <f t="shared" si="1"/>
        <v>0</v>
      </c>
    </row>
    <row r="16" spans="1:11" ht="17.25" customHeight="1" x14ac:dyDescent="0.2">
      <c r="A16" s="261"/>
      <c r="B16" s="761" t="s">
        <v>852</v>
      </c>
      <c r="C16" s="762"/>
      <c r="D16" s="378">
        <f t="shared" si="0"/>
        <v>0</v>
      </c>
      <c r="E16" s="373"/>
      <c r="F16" s="374">
        <f t="shared" si="1"/>
        <v>0</v>
      </c>
    </row>
    <row r="17" spans="1:15" ht="17.25" customHeight="1" x14ac:dyDescent="0.2">
      <c r="A17" s="261"/>
      <c r="B17" s="761" t="s">
        <v>853</v>
      </c>
      <c r="C17" s="762"/>
      <c r="D17" s="378">
        <f t="shared" si="0"/>
        <v>0</v>
      </c>
      <c r="E17" s="373"/>
      <c r="F17" s="374">
        <f t="shared" si="1"/>
        <v>0</v>
      </c>
    </row>
    <row r="18" spans="1:15" ht="17.25" customHeight="1" x14ac:dyDescent="0.2">
      <c r="A18" s="261"/>
      <c r="B18" s="761" t="s">
        <v>854</v>
      </c>
      <c r="C18" s="762"/>
      <c r="D18" s="378">
        <f t="shared" si="0"/>
        <v>0</v>
      </c>
      <c r="E18" s="373"/>
      <c r="F18" s="374">
        <f t="shared" si="1"/>
        <v>0</v>
      </c>
    </row>
    <row r="19" spans="1:15" ht="17.25" customHeight="1" x14ac:dyDescent="0.2">
      <c r="A19" s="261"/>
      <c r="B19" s="761" t="s">
        <v>855</v>
      </c>
      <c r="C19" s="762"/>
      <c r="D19" s="378">
        <f t="shared" si="0"/>
        <v>0</v>
      </c>
      <c r="E19" s="373"/>
      <c r="F19" s="374">
        <f t="shared" si="1"/>
        <v>0</v>
      </c>
    </row>
    <row r="20" spans="1:15" ht="17.25" customHeight="1" x14ac:dyDescent="0.2">
      <c r="A20" s="261"/>
      <c r="B20" s="761" t="s">
        <v>856</v>
      </c>
      <c r="C20" s="762"/>
      <c r="D20" s="378">
        <f t="shared" si="0"/>
        <v>0</v>
      </c>
      <c r="E20" s="373"/>
      <c r="F20" s="374">
        <f>D20*E20</f>
        <v>0</v>
      </c>
    </row>
    <row r="21" spans="1:15" ht="17.25" customHeight="1" x14ac:dyDescent="0.2">
      <c r="A21" s="261"/>
      <c r="B21" s="761" t="s">
        <v>1013</v>
      </c>
      <c r="C21" s="762"/>
      <c r="D21" s="378">
        <f t="shared" si="0"/>
        <v>0</v>
      </c>
      <c r="E21" s="373"/>
      <c r="F21" s="374">
        <f t="shared" si="1"/>
        <v>0</v>
      </c>
    </row>
    <row r="22" spans="1:15" ht="17.25" customHeight="1" x14ac:dyDescent="0.2">
      <c r="A22" s="261"/>
      <c r="B22" s="761" t="s">
        <v>949</v>
      </c>
      <c r="C22" s="762"/>
      <c r="D22" s="378">
        <f t="shared" si="0"/>
        <v>0</v>
      </c>
      <c r="E22" s="373"/>
      <c r="F22" s="374">
        <f t="shared" si="1"/>
        <v>0</v>
      </c>
    </row>
    <row r="23" spans="1:15" ht="17.25" customHeight="1" x14ac:dyDescent="0.2">
      <c r="A23" s="261"/>
      <c r="B23" s="761" t="s">
        <v>858</v>
      </c>
      <c r="C23" s="762"/>
      <c r="D23" s="378">
        <f t="shared" si="0"/>
        <v>0</v>
      </c>
      <c r="E23" s="373"/>
      <c r="F23" s="374">
        <f t="shared" si="1"/>
        <v>0</v>
      </c>
    </row>
    <row r="24" spans="1:15" ht="17.25" customHeight="1" x14ac:dyDescent="0.2">
      <c r="A24" s="261"/>
      <c r="B24" s="761" t="s">
        <v>974</v>
      </c>
      <c r="C24" s="762"/>
      <c r="D24" s="378">
        <f t="shared" si="0"/>
        <v>0</v>
      </c>
      <c r="E24" s="373"/>
      <c r="F24" s="374">
        <f t="shared" si="1"/>
        <v>0</v>
      </c>
    </row>
    <row r="25" spans="1:15" ht="17.25" customHeight="1" x14ac:dyDescent="0.2">
      <c r="A25" s="261"/>
      <c r="B25" s="761" t="s">
        <v>975</v>
      </c>
      <c r="C25" s="762"/>
      <c r="D25" s="378">
        <f t="shared" si="0"/>
        <v>0</v>
      </c>
      <c r="E25" s="373"/>
      <c r="F25" s="374">
        <f t="shared" si="1"/>
        <v>0</v>
      </c>
    </row>
    <row r="26" spans="1:15" ht="21.75" customHeight="1" x14ac:dyDescent="0.2">
      <c r="A26" s="261"/>
      <c r="E26" s="375"/>
      <c r="F26" s="375"/>
    </row>
    <row r="27" spans="1:15" ht="21.75" customHeight="1" x14ac:dyDescent="0.2">
      <c r="A27" s="261"/>
      <c r="B27" s="223"/>
      <c r="C27" s="223"/>
      <c r="D27" s="66" t="s">
        <v>861</v>
      </c>
      <c r="E27" s="375"/>
      <c r="F27" s="376">
        <f>SUM($F$13:$F$25)</f>
        <v>0</v>
      </c>
    </row>
    <row r="28" spans="1:15" ht="36" customHeight="1" x14ac:dyDescent="0.2">
      <c r="A28" s="261"/>
      <c r="B28" s="223"/>
      <c r="C28" s="223"/>
      <c r="D28" s="223"/>
      <c r="E28" s="261"/>
      <c r="F28" s="261"/>
      <c r="G28" s="261"/>
    </row>
    <row r="29" spans="1:15" s="262" customFormat="1" ht="20.25" customHeight="1" x14ac:dyDescent="0.25">
      <c r="A29" s="298"/>
      <c r="B29" s="387" t="s">
        <v>1083</v>
      </c>
      <c r="E29" s="264"/>
      <c r="G29" s="265"/>
      <c r="H29" s="254"/>
      <c r="I29" s="266"/>
      <c r="J29" s="287"/>
      <c r="K29" s="287"/>
      <c r="L29" s="287"/>
      <c r="M29" s="1"/>
      <c r="N29" s="1"/>
      <c r="O29" s="1"/>
    </row>
    <row r="30" spans="1:15" s="262" customFormat="1" ht="12.75" customHeight="1" x14ac:dyDescent="0.25">
      <c r="A30" s="298"/>
      <c r="B30" s="716"/>
      <c r="C30" s="716"/>
      <c r="D30" s="716"/>
      <c r="E30" s="716"/>
      <c r="F30" s="716"/>
      <c r="G30" s="716"/>
      <c r="H30" s="265"/>
      <c r="I30" s="265"/>
      <c r="J30" s="265"/>
      <c r="K30" s="265"/>
      <c r="L30" s="265"/>
      <c r="M30" s="1"/>
      <c r="N30" s="1"/>
      <c r="O30" s="1"/>
    </row>
    <row r="31" spans="1:15" s="262" customFormat="1" ht="33.75" customHeight="1" x14ac:dyDescent="0.25">
      <c r="A31" s="298"/>
      <c r="B31" s="720" t="s">
        <v>1082</v>
      </c>
      <c r="C31" s="721"/>
      <c r="D31" s="721"/>
      <c r="E31" s="721"/>
      <c r="F31" s="721"/>
      <c r="G31" s="722"/>
      <c r="H31" s="1"/>
      <c r="I31" s="1"/>
      <c r="J31" s="1"/>
      <c r="K31" s="1"/>
      <c r="L31" s="1"/>
      <c r="M31" s="1"/>
      <c r="N31" s="1"/>
      <c r="O31" s="1"/>
    </row>
    <row r="32" spans="1:15" s="262" customFormat="1" ht="12.95" customHeight="1" x14ac:dyDescent="0.25">
      <c r="A32" s="298"/>
      <c r="B32" s="716"/>
      <c r="C32" s="716"/>
      <c r="D32" s="716"/>
      <c r="E32" s="716"/>
      <c r="F32" s="728"/>
      <c r="G32" s="728"/>
      <c r="H32" s="265"/>
      <c r="I32" s="265"/>
      <c r="J32" s="265"/>
      <c r="K32" s="265"/>
      <c r="L32" s="265"/>
      <c r="M32" s="1"/>
      <c r="N32" s="1"/>
      <c r="O32" s="1"/>
    </row>
    <row r="33" spans="1:18" s="273" customFormat="1" ht="18" x14ac:dyDescent="0.2">
      <c r="A33" s="299"/>
      <c r="B33" s="274" t="s">
        <v>862</v>
      </c>
      <c r="C33" s="274" t="s">
        <v>877</v>
      </c>
      <c r="D33" s="726" t="s">
        <v>863</v>
      </c>
      <c r="E33" s="727"/>
      <c r="F33" s="358"/>
      <c r="H33" s="276"/>
      <c r="I33" s="744" t="s">
        <v>991</v>
      </c>
      <c r="J33" s="745"/>
      <c r="K33" s="745"/>
      <c r="L33" s="745"/>
      <c r="M33" s="745"/>
      <c r="N33" s="746"/>
      <c r="O33" s="260" t="s">
        <v>878</v>
      </c>
      <c r="P33" s="386" t="s">
        <v>349</v>
      </c>
    </row>
    <row r="34" spans="1:18" s="267" customFormat="1" ht="18" x14ac:dyDescent="0.2">
      <c r="A34" s="297"/>
      <c r="B34" s="379" t="s">
        <v>114</v>
      </c>
      <c r="C34" s="278"/>
      <c r="D34" s="711"/>
      <c r="E34" s="712"/>
      <c r="F34" s="358"/>
      <c r="G34" s="285"/>
      <c r="H34" s="279"/>
      <c r="I34" s="713"/>
      <c r="J34" s="714"/>
      <c r="K34" s="714"/>
      <c r="L34" s="714"/>
      <c r="M34" s="714"/>
      <c r="N34" s="715"/>
      <c r="O34" s="384">
        <f>IFERROR(INDEX($E$13:$E$25,MATCH($D34,$B$13:$B$25,0)),0)</f>
        <v>0</v>
      </c>
      <c r="P34" s="385">
        <f>O34*C34</f>
        <v>0</v>
      </c>
    </row>
    <row r="35" spans="1:18" s="267" customFormat="1" ht="18" x14ac:dyDescent="0.2">
      <c r="A35" s="297"/>
      <c r="B35" s="379" t="s">
        <v>114</v>
      </c>
      <c r="C35" s="278"/>
      <c r="D35" s="711"/>
      <c r="E35" s="712"/>
      <c r="F35" s="358"/>
      <c r="G35" s="285"/>
      <c r="H35" s="279"/>
      <c r="I35" s="713"/>
      <c r="J35" s="714"/>
      <c r="K35" s="714"/>
      <c r="L35" s="714"/>
      <c r="M35" s="714"/>
      <c r="N35" s="715"/>
      <c r="O35" s="384">
        <f t="shared" ref="O35:O41" si="2">IFERROR(INDEX($E$13:$E$25,MATCH($D35,$B$13:$B$25,0)),0)</f>
        <v>0</v>
      </c>
      <c r="P35" s="385">
        <f t="shared" ref="P35:P41" si="3">O35*C35</f>
        <v>0</v>
      </c>
    </row>
    <row r="36" spans="1:18" s="267" customFormat="1" ht="18" x14ac:dyDescent="0.2">
      <c r="A36" s="297"/>
      <c r="B36" s="379" t="s">
        <v>114</v>
      </c>
      <c r="C36" s="278"/>
      <c r="D36" s="711"/>
      <c r="E36" s="712"/>
      <c r="F36" s="358"/>
      <c r="G36" s="285"/>
      <c r="H36" s="279"/>
      <c r="I36" s="713"/>
      <c r="J36" s="714"/>
      <c r="K36" s="714"/>
      <c r="L36" s="714"/>
      <c r="M36" s="714"/>
      <c r="N36" s="715"/>
      <c r="O36" s="384">
        <f t="shared" si="2"/>
        <v>0</v>
      </c>
      <c r="P36" s="385">
        <f t="shared" si="3"/>
        <v>0</v>
      </c>
    </row>
    <row r="37" spans="1:18" s="267" customFormat="1" ht="18" x14ac:dyDescent="0.2">
      <c r="A37" s="297"/>
      <c r="B37" s="379" t="s">
        <v>114</v>
      </c>
      <c r="C37" s="278"/>
      <c r="D37" s="711"/>
      <c r="E37" s="712"/>
      <c r="F37" s="358"/>
      <c r="G37" s="285"/>
      <c r="H37" s="279"/>
      <c r="I37" s="713"/>
      <c r="J37" s="714"/>
      <c r="K37" s="714"/>
      <c r="L37" s="714"/>
      <c r="M37" s="714"/>
      <c r="N37" s="715"/>
      <c r="O37" s="384">
        <f t="shared" si="2"/>
        <v>0</v>
      </c>
      <c r="P37" s="385">
        <f t="shared" si="3"/>
        <v>0</v>
      </c>
    </row>
    <row r="38" spans="1:18" s="267" customFormat="1" ht="18" x14ac:dyDescent="0.2">
      <c r="A38" s="297"/>
      <c r="B38" s="379" t="s">
        <v>114</v>
      </c>
      <c r="C38" s="278"/>
      <c r="D38" s="711"/>
      <c r="E38" s="712"/>
      <c r="F38" s="358"/>
      <c r="G38" s="285"/>
      <c r="H38" s="279"/>
      <c r="I38" s="713"/>
      <c r="J38" s="714"/>
      <c r="K38" s="714"/>
      <c r="L38" s="714"/>
      <c r="M38" s="714"/>
      <c r="N38" s="715"/>
      <c r="O38" s="384">
        <f t="shared" si="2"/>
        <v>0</v>
      </c>
      <c r="P38" s="385">
        <f t="shared" si="3"/>
        <v>0</v>
      </c>
    </row>
    <row r="39" spans="1:18" s="267" customFormat="1" ht="18" x14ac:dyDescent="0.2">
      <c r="A39" s="297"/>
      <c r="B39" s="379" t="s">
        <v>114</v>
      </c>
      <c r="C39" s="278"/>
      <c r="D39" s="711"/>
      <c r="E39" s="712"/>
      <c r="F39" s="358"/>
      <c r="G39" s="285"/>
      <c r="H39" s="279"/>
      <c r="I39" s="713"/>
      <c r="J39" s="714"/>
      <c r="K39" s="714"/>
      <c r="L39" s="714"/>
      <c r="M39" s="714"/>
      <c r="N39" s="715"/>
      <c r="O39" s="384">
        <f t="shared" si="2"/>
        <v>0</v>
      </c>
      <c r="P39" s="385">
        <f t="shared" si="3"/>
        <v>0</v>
      </c>
    </row>
    <row r="40" spans="1:18" s="267" customFormat="1" ht="18" x14ac:dyDescent="0.2">
      <c r="A40" s="297"/>
      <c r="B40" s="379" t="s">
        <v>114</v>
      </c>
      <c r="C40" s="278"/>
      <c r="D40" s="711"/>
      <c r="E40" s="712"/>
      <c r="F40" s="358"/>
      <c r="G40" s="285"/>
      <c r="H40" s="279"/>
      <c r="I40" s="713"/>
      <c r="J40" s="714"/>
      <c r="K40" s="714"/>
      <c r="L40" s="714"/>
      <c r="M40" s="714"/>
      <c r="N40" s="715"/>
      <c r="O40" s="384">
        <f t="shared" si="2"/>
        <v>0</v>
      </c>
      <c r="P40" s="385">
        <f t="shared" si="3"/>
        <v>0</v>
      </c>
    </row>
    <row r="41" spans="1:18" s="267" customFormat="1" ht="18" x14ac:dyDescent="0.2">
      <c r="A41" s="297"/>
      <c r="B41" s="379" t="s">
        <v>114</v>
      </c>
      <c r="C41" s="278"/>
      <c r="D41" s="711"/>
      <c r="E41" s="712"/>
      <c r="F41" s="358"/>
      <c r="G41" s="285"/>
      <c r="H41" s="279"/>
      <c r="I41" s="713"/>
      <c r="J41" s="714"/>
      <c r="K41" s="714"/>
      <c r="L41" s="714"/>
      <c r="M41" s="714"/>
      <c r="N41" s="715"/>
      <c r="O41" s="384">
        <f t="shared" si="2"/>
        <v>0</v>
      </c>
      <c r="P41" s="385">
        <f t="shared" si="3"/>
        <v>0</v>
      </c>
    </row>
    <row r="42" spans="1:18" s="267" customFormat="1" ht="18" x14ac:dyDescent="0.2">
      <c r="A42" s="297"/>
      <c r="B42" s="297"/>
      <c r="C42" s="297"/>
      <c r="D42" s="297"/>
      <c r="E42" s="297"/>
      <c r="F42" s="297"/>
      <c r="G42" s="297"/>
      <c r="H42" s="297"/>
      <c r="I42" s="297"/>
      <c r="J42" s="297"/>
      <c r="K42" s="297"/>
      <c r="L42" s="297"/>
      <c r="M42" s="297"/>
      <c r="N42" s="297"/>
      <c r="O42" s="66" t="s">
        <v>1047</v>
      </c>
      <c r="P42" s="385">
        <f>SUM(P34:P41)</f>
        <v>0</v>
      </c>
      <c r="Q42" s="297"/>
      <c r="R42" s="297"/>
    </row>
    <row r="43" spans="1:18" s="267" customFormat="1" ht="18" x14ac:dyDescent="0.2">
      <c r="A43" s="297"/>
      <c r="B43" s="297"/>
      <c r="C43" s="297"/>
      <c r="D43" s="297"/>
      <c r="E43" s="297"/>
      <c r="F43" s="297"/>
      <c r="G43" s="297"/>
      <c r="H43" s="297"/>
      <c r="I43" s="297"/>
      <c r="J43" s="297"/>
      <c r="K43" s="297"/>
      <c r="L43" s="297"/>
      <c r="M43" s="297"/>
      <c r="N43" s="297"/>
      <c r="O43" s="297"/>
      <c r="P43" s="297"/>
      <c r="Q43" s="297"/>
      <c r="R43" s="297"/>
    </row>
    <row r="44" spans="1:18" ht="21.75" customHeight="1" x14ac:dyDescent="0.2">
      <c r="A44" s="261"/>
    </row>
    <row r="45" spans="1:18" s="262" customFormat="1" ht="18" customHeight="1" x14ac:dyDescent="0.2">
      <c r="A45"/>
      <c r="B45" s="328" t="s">
        <v>914</v>
      </c>
      <c r="C45"/>
      <c r="D45"/>
      <c r="E45" s="329"/>
      <c r="F45"/>
      <c r="G45" s="330"/>
      <c r="H45" s="331"/>
      <c r="I45" s="331"/>
      <c r="J45" s="331"/>
      <c r="K45"/>
      <c r="L45"/>
      <c r="M45"/>
      <c r="N45"/>
      <c r="O45"/>
    </row>
    <row r="46" spans="1:18" s="262" customFormat="1" ht="18" customHeight="1" x14ac:dyDescent="0.2">
      <c r="A46"/>
      <c r="B46" s="763" t="s">
        <v>951</v>
      </c>
      <c r="C46" s="764"/>
      <c r="D46" s="764"/>
      <c r="E46" s="764"/>
      <c r="F46" s="764"/>
      <c r="G46" s="765"/>
      <c r="H46" s="331"/>
      <c r="I46" s="331"/>
      <c r="J46" s="331"/>
      <c r="K46"/>
      <c r="L46"/>
      <c r="M46"/>
      <c r="N46"/>
      <c r="O46"/>
    </row>
    <row r="47" spans="1:18" s="262" customFormat="1" ht="130.5" customHeight="1" x14ac:dyDescent="0.2">
      <c r="A47"/>
      <c r="B47" s="766"/>
      <c r="C47" s="767"/>
      <c r="D47" s="767"/>
      <c r="E47" s="767"/>
      <c r="F47" s="767"/>
      <c r="G47" s="768"/>
      <c r="H47" s="331"/>
      <c r="I47" s="331"/>
      <c r="J47" s="331"/>
      <c r="K47"/>
      <c r="L47"/>
      <c r="M47"/>
      <c r="N47"/>
      <c r="O47"/>
    </row>
    <row r="48" spans="1:18" s="262" customFormat="1" ht="24" customHeight="1" x14ac:dyDescent="0.2">
      <c r="A48"/>
      <c r="B48" s="332" t="s">
        <v>915</v>
      </c>
      <c r="C48" s="333" t="s">
        <v>916</v>
      </c>
      <c r="D48" s="334" t="s">
        <v>917</v>
      </c>
      <c r="E48" s="335" t="s">
        <v>918</v>
      </c>
      <c r="F48" s="336" t="s">
        <v>919</v>
      </c>
      <c r="G48" s="337"/>
      <c r="H48" s="331"/>
      <c r="I48" s="331"/>
      <c r="J48" s="331"/>
      <c r="K48"/>
      <c r="L48"/>
      <c r="M48"/>
      <c r="N48"/>
      <c r="O48"/>
    </row>
    <row r="49" spans="1:17" s="262" customFormat="1" ht="18" customHeight="1" x14ac:dyDescent="0.2">
      <c r="A49"/>
      <c r="B49"/>
      <c r="C49"/>
      <c r="D49"/>
      <c r="E49" s="329"/>
      <c r="F49"/>
      <c r="G49"/>
      <c r="H49"/>
      <c r="I49"/>
      <c r="J49"/>
      <c r="K49"/>
      <c r="L49"/>
      <c r="M49"/>
      <c r="N49"/>
      <c r="O49"/>
    </row>
    <row r="50" spans="1:17" s="262" customFormat="1" ht="24.75" customHeight="1" x14ac:dyDescent="0.2">
      <c r="A50"/>
      <c r="B50"/>
      <c r="C50"/>
      <c r="D50"/>
      <c r="E50"/>
      <c r="F50"/>
      <c r="G50"/>
      <c r="H50"/>
      <c r="I50"/>
      <c r="J50"/>
      <c r="K50"/>
      <c r="L50"/>
      <c r="M50"/>
      <c r="N50"/>
      <c r="O50"/>
    </row>
    <row r="51" spans="1:17" ht="51.75" customHeight="1" x14ac:dyDescent="0.2">
      <c r="A51" s="261"/>
      <c r="B51" s="461" t="s">
        <v>902</v>
      </c>
      <c r="C51" s="461"/>
      <c r="D51" s="461"/>
      <c r="E51" s="461"/>
      <c r="F51" s="461"/>
      <c r="I51" s="461" t="s">
        <v>52</v>
      </c>
      <c r="J51" s="461"/>
      <c r="K51" s="461"/>
      <c r="L51" s="461"/>
      <c r="M51" s="461"/>
      <c r="Q51" s="231"/>
    </row>
    <row r="52" spans="1:17" s="262" customFormat="1" ht="24" customHeight="1" x14ac:dyDescent="0.25">
      <c r="A52" s="298"/>
      <c r="B52" s="312" t="s">
        <v>903</v>
      </c>
      <c r="C52" s="1"/>
      <c r="D52" s="1"/>
      <c r="E52" s="259"/>
      <c r="F52" s="1"/>
      <c r="G52" s="1"/>
      <c r="H52" s="1"/>
      <c r="I52" s="1"/>
      <c r="J52" s="1"/>
      <c r="K52" s="1"/>
      <c r="L52" s="1"/>
      <c r="M52" s="1"/>
      <c r="N52" s="1"/>
      <c r="O52" s="1"/>
    </row>
    <row r="53" spans="1:17" s="267" customFormat="1" ht="20.25" customHeight="1" x14ac:dyDescent="0.2">
      <c r="A53" s="297"/>
      <c r="B53" s="314" t="s">
        <v>1062</v>
      </c>
      <c r="E53" s="288"/>
      <c r="H53" s="242"/>
      <c r="I53" s="289"/>
      <c r="J53" s="290"/>
      <c r="K53" s="290"/>
      <c r="L53" s="21"/>
      <c r="M53" s="21"/>
      <c r="N53" s="21"/>
      <c r="O53" s="21"/>
    </row>
    <row r="54" spans="1:17" s="262" customFormat="1" ht="19.5" customHeight="1" x14ac:dyDescent="0.25">
      <c r="A54" s="298"/>
      <c r="B54" s="729" t="s">
        <v>879</v>
      </c>
      <c r="C54" s="730"/>
      <c r="D54" s="730"/>
      <c r="E54" s="730"/>
      <c r="F54" s="730"/>
      <c r="G54" s="731"/>
      <c r="H54" s="254"/>
      <c r="I54" s="266"/>
      <c r="J54" s="287"/>
      <c r="K54" s="287"/>
      <c r="L54" s="1"/>
      <c r="M54" s="1"/>
      <c r="N54" s="1"/>
      <c r="O54" s="1"/>
    </row>
    <row r="55" spans="1:17" s="262" customFormat="1" ht="12.75" customHeight="1" x14ac:dyDescent="0.25">
      <c r="A55" s="298"/>
      <c r="B55" s="732"/>
      <c r="C55" s="733"/>
      <c r="D55" s="733"/>
      <c r="E55" s="733"/>
      <c r="F55" s="733"/>
      <c r="G55" s="734"/>
      <c r="H55" s="268"/>
      <c r="I55" s="269"/>
      <c r="J55" s="270"/>
      <c r="K55" s="269"/>
      <c r="L55" s="265"/>
      <c r="M55" s="1"/>
      <c r="N55" s="1"/>
      <c r="O55" s="1"/>
    </row>
    <row r="56" spans="1:17" s="262" customFormat="1" ht="12.75" customHeight="1" x14ac:dyDescent="0.25">
      <c r="A56" s="298"/>
      <c r="B56" s="735"/>
      <c r="C56" s="736"/>
      <c r="D56" s="736"/>
      <c r="E56" s="736"/>
      <c r="F56" s="736"/>
      <c r="G56" s="737"/>
      <c r="H56" s="237"/>
      <c r="I56" s="265"/>
      <c r="J56" s="237"/>
      <c r="K56" s="265"/>
      <c r="L56" s="265"/>
      <c r="M56" s="1"/>
      <c r="N56" s="1"/>
      <c r="O56" s="1"/>
    </row>
    <row r="57" spans="1:17" s="262" customFormat="1" ht="17.25" customHeight="1" x14ac:dyDescent="0.25">
      <c r="A57" s="298"/>
      <c r="B57" s="738"/>
      <c r="C57" s="739"/>
      <c r="D57" s="739"/>
      <c r="E57" s="739"/>
      <c r="F57" s="739"/>
      <c r="G57" s="740"/>
      <c r="H57" s="237"/>
      <c r="I57" s="265"/>
      <c r="J57" s="237"/>
      <c r="K57" s="265"/>
      <c r="L57" s="265"/>
      <c r="M57" s="1"/>
      <c r="N57" s="1"/>
      <c r="O57" s="1"/>
    </row>
    <row r="58" spans="1:17" s="262" customFormat="1" ht="12.95" customHeight="1" x14ac:dyDescent="0.25">
      <c r="A58" s="298"/>
      <c r="B58" s="716"/>
      <c r="C58" s="716"/>
      <c r="D58" s="716"/>
      <c r="E58" s="716"/>
      <c r="F58" s="716"/>
      <c r="G58" s="716"/>
      <c r="H58" s="265"/>
      <c r="I58" s="265"/>
      <c r="J58" s="265"/>
      <c r="K58" s="265"/>
      <c r="L58" s="265"/>
      <c r="M58" s="1"/>
      <c r="N58" s="1"/>
      <c r="O58" s="1"/>
    </row>
    <row r="59" spans="1:17" s="262" customFormat="1" ht="12.75" customHeight="1" x14ac:dyDescent="0.25">
      <c r="A59" s="298"/>
      <c r="B59" s="741" t="s">
        <v>881</v>
      </c>
      <c r="C59" s="742"/>
      <c r="D59" s="742"/>
      <c r="E59" s="742"/>
      <c r="F59" s="742"/>
      <c r="G59" s="743"/>
      <c r="H59" s="265"/>
      <c r="I59" s="265"/>
      <c r="J59" s="265"/>
      <c r="K59" s="265"/>
      <c r="L59" s="265"/>
      <c r="M59" s="1"/>
      <c r="N59" s="1"/>
      <c r="O59" s="1"/>
    </row>
    <row r="60" spans="1:17" s="262" customFormat="1" ht="108" customHeight="1" x14ac:dyDescent="0.25">
      <c r="A60" s="298"/>
      <c r="B60" s="720" t="s">
        <v>1027</v>
      </c>
      <c r="C60" s="721"/>
      <c r="D60" s="721"/>
      <c r="E60" s="721"/>
      <c r="F60" s="721"/>
      <c r="G60" s="722"/>
      <c r="H60" s="1"/>
      <c r="I60" s="1"/>
      <c r="J60" s="1"/>
      <c r="K60" s="1"/>
      <c r="L60" s="1"/>
      <c r="M60" s="1"/>
      <c r="N60" s="1"/>
      <c r="O60" s="1"/>
    </row>
    <row r="61" spans="1:17" s="262" customFormat="1" ht="12.95" customHeight="1" x14ac:dyDescent="0.25">
      <c r="A61" s="298"/>
      <c r="B61" s="716"/>
      <c r="C61" s="716"/>
      <c r="D61" s="728"/>
      <c r="E61" s="728"/>
      <c r="F61" s="728"/>
      <c r="G61" s="728"/>
      <c r="H61" s="265"/>
      <c r="I61" s="265"/>
      <c r="J61" s="265"/>
      <c r="K61" s="265"/>
      <c r="L61" s="265"/>
      <c r="M61" s="1"/>
      <c r="N61" s="1"/>
      <c r="O61" s="1"/>
    </row>
    <row r="62" spans="1:17" s="273" customFormat="1" ht="18" customHeight="1" x14ac:dyDescent="0.2">
      <c r="A62" s="299"/>
      <c r="B62" s="294" t="s">
        <v>862</v>
      </c>
      <c r="C62" s="294" t="s">
        <v>877</v>
      </c>
      <c r="D62" s="726" t="s">
        <v>863</v>
      </c>
      <c r="E62" s="769"/>
      <c r="F62" s="727"/>
      <c r="G62" s="29"/>
      <c r="H62" s="276"/>
      <c r="I62" s="744" t="s">
        <v>991</v>
      </c>
      <c r="J62" s="745"/>
      <c r="K62" s="745"/>
      <c r="L62" s="745"/>
      <c r="M62" s="745"/>
      <c r="N62" s="746"/>
      <c r="O62" s="260" t="s">
        <v>872</v>
      </c>
      <c r="P62" s="295" t="s">
        <v>349</v>
      </c>
    </row>
    <row r="63" spans="1:17" s="267" customFormat="1" ht="18" x14ac:dyDescent="0.2">
      <c r="A63" s="297"/>
      <c r="B63" s="379" t="s">
        <v>318</v>
      </c>
      <c r="C63" s="278"/>
      <c r="D63" s="723" t="s">
        <v>858</v>
      </c>
      <c r="E63" s="724"/>
      <c r="F63" s="725"/>
      <c r="G63" s="29"/>
      <c r="H63" s="279"/>
      <c r="I63" s="713"/>
      <c r="J63" s="714"/>
      <c r="K63" s="714"/>
      <c r="L63" s="714"/>
      <c r="M63" s="714"/>
      <c r="N63" s="715"/>
      <c r="O63" s="399"/>
      <c r="P63" s="385">
        <f t="shared" ref="P63:P64" si="4">O63*C63</f>
        <v>0</v>
      </c>
    </row>
    <row r="64" spans="1:17" s="267" customFormat="1" ht="18" x14ac:dyDescent="0.2">
      <c r="A64" s="297"/>
      <c r="B64" s="379" t="s">
        <v>318</v>
      </c>
      <c r="C64" s="278"/>
      <c r="D64" s="723" t="s">
        <v>851</v>
      </c>
      <c r="E64" s="724"/>
      <c r="F64" s="725"/>
      <c r="G64" s="29"/>
      <c r="H64" s="279"/>
      <c r="I64" s="713"/>
      <c r="J64" s="714"/>
      <c r="K64" s="714"/>
      <c r="L64" s="714"/>
      <c r="M64" s="714"/>
      <c r="N64" s="715"/>
      <c r="O64" s="399"/>
      <c r="P64" s="385">
        <f t="shared" si="4"/>
        <v>0</v>
      </c>
    </row>
    <row r="65" spans="1:17" s="262" customFormat="1" ht="18" x14ac:dyDescent="0.25">
      <c r="A65" s="298"/>
      <c r="B65" s="298"/>
      <c r="C65" s="298"/>
      <c r="D65" s="298"/>
      <c r="E65" s="298"/>
      <c r="F65" s="298"/>
      <c r="G65" s="298"/>
      <c r="H65" s="298"/>
      <c r="I65" s="298"/>
      <c r="J65" s="298"/>
      <c r="K65" s="298"/>
      <c r="L65" s="298"/>
      <c r="M65" s="298"/>
      <c r="N65" s="298"/>
      <c r="O65" s="66" t="s">
        <v>1047</v>
      </c>
      <c r="P65" s="385">
        <f>SUM(P63:P64)</f>
        <v>0</v>
      </c>
      <c r="Q65" s="298"/>
    </row>
    <row r="66" spans="1:17" s="267" customFormat="1" ht="12.95" customHeight="1" x14ac:dyDescent="0.2">
      <c r="A66" s="297"/>
      <c r="M66" s="21"/>
      <c r="N66" s="21"/>
      <c r="O66" s="21"/>
    </row>
    <row r="67" spans="1:17" s="262" customFormat="1" ht="18" x14ac:dyDescent="0.25">
      <c r="A67" s="298"/>
      <c r="B67" s="263" t="s">
        <v>1064</v>
      </c>
      <c r="E67" s="264"/>
      <c r="G67" s="265"/>
      <c r="H67" s="254"/>
      <c r="I67" s="266"/>
      <c r="J67" s="287"/>
      <c r="K67" s="287"/>
      <c r="L67" s="287"/>
      <c r="M67" s="1"/>
      <c r="N67" s="1"/>
      <c r="O67" s="1"/>
    </row>
    <row r="68" spans="1:17" s="262" customFormat="1" ht="30.75" customHeight="1" x14ac:dyDescent="0.25">
      <c r="A68" s="298"/>
      <c r="B68" s="729" t="s">
        <v>879</v>
      </c>
      <c r="C68" s="730"/>
      <c r="D68" s="730"/>
      <c r="E68" s="730"/>
      <c r="F68" s="730"/>
      <c r="G68" s="731"/>
      <c r="H68" s="254"/>
      <c r="I68" s="266"/>
      <c r="J68" s="287"/>
      <c r="K68" s="287"/>
      <c r="L68" s="287"/>
      <c r="M68" s="1"/>
      <c r="N68" s="1"/>
      <c r="O68" s="1"/>
    </row>
    <row r="69" spans="1:17" s="262" customFormat="1" ht="18" x14ac:dyDescent="0.25">
      <c r="A69" s="298"/>
      <c r="B69" s="732"/>
      <c r="C69" s="733"/>
      <c r="D69" s="733"/>
      <c r="E69" s="733"/>
      <c r="F69" s="733"/>
      <c r="G69" s="734"/>
      <c r="H69" s="268"/>
      <c r="I69" s="269"/>
      <c r="J69" s="270"/>
      <c r="K69" s="269"/>
      <c r="L69" s="265"/>
      <c r="M69" s="1"/>
      <c r="N69" s="1"/>
      <c r="O69" s="1"/>
    </row>
    <row r="70" spans="1:17" s="262" customFormat="1" ht="18" x14ac:dyDescent="0.25">
      <c r="A70" s="298"/>
      <c r="B70" s="735"/>
      <c r="C70" s="736"/>
      <c r="D70" s="736"/>
      <c r="E70" s="736"/>
      <c r="F70" s="736"/>
      <c r="G70" s="737"/>
      <c r="H70" s="237"/>
      <c r="I70" s="265"/>
      <c r="J70" s="237"/>
      <c r="K70" s="265"/>
      <c r="L70" s="265"/>
      <c r="M70" s="1"/>
      <c r="N70" s="1"/>
      <c r="O70" s="1"/>
    </row>
    <row r="71" spans="1:17" s="262" customFormat="1" ht="17.25" customHeight="1" x14ac:dyDescent="0.25">
      <c r="A71" s="298"/>
      <c r="B71" s="738"/>
      <c r="C71" s="739"/>
      <c r="D71" s="739"/>
      <c r="E71" s="739"/>
      <c r="F71" s="739"/>
      <c r="G71" s="740"/>
      <c r="H71" s="237"/>
      <c r="I71" s="265"/>
      <c r="J71" s="237"/>
      <c r="K71" s="265"/>
      <c r="L71" s="265"/>
      <c r="M71" s="1"/>
      <c r="N71" s="1"/>
      <c r="O71" s="1"/>
    </row>
    <row r="72" spans="1:17" s="262" customFormat="1" ht="12.95" customHeight="1" x14ac:dyDescent="0.25">
      <c r="A72" s="298"/>
      <c r="B72" s="716"/>
      <c r="C72" s="716"/>
      <c r="D72" s="716"/>
      <c r="E72" s="716"/>
      <c r="F72" s="716"/>
      <c r="G72" s="716"/>
      <c r="H72" s="265"/>
      <c r="I72" s="265"/>
      <c r="J72" s="265"/>
      <c r="K72" s="265"/>
      <c r="L72" s="265"/>
      <c r="M72" s="1"/>
      <c r="N72" s="1"/>
      <c r="O72" s="1"/>
    </row>
    <row r="73" spans="1:17" s="262" customFormat="1" ht="18" x14ac:dyDescent="0.25">
      <c r="A73" s="298"/>
      <c r="B73" s="741" t="s">
        <v>871</v>
      </c>
      <c r="C73" s="742"/>
      <c r="D73" s="742"/>
      <c r="E73" s="742"/>
      <c r="F73" s="742"/>
      <c r="G73" s="743"/>
      <c r="H73" s="265"/>
      <c r="I73" s="265"/>
      <c r="J73" s="265"/>
      <c r="K73" s="265"/>
      <c r="L73" s="265"/>
      <c r="M73" s="1"/>
      <c r="N73" s="1"/>
      <c r="O73" s="1"/>
    </row>
    <row r="74" spans="1:17" s="262" customFormat="1" ht="48.75" customHeight="1" x14ac:dyDescent="0.25">
      <c r="A74" s="298"/>
      <c r="B74" s="720" t="s">
        <v>1000</v>
      </c>
      <c r="C74" s="721"/>
      <c r="D74" s="721"/>
      <c r="E74" s="721"/>
      <c r="F74" s="721"/>
      <c r="G74" s="722"/>
      <c r="H74" s="1"/>
      <c r="I74" s="1"/>
      <c r="J74" s="1"/>
      <c r="K74" s="1"/>
      <c r="L74" s="1"/>
      <c r="M74" s="1"/>
      <c r="N74" s="1"/>
      <c r="O74" s="1"/>
    </row>
    <row r="75" spans="1:17" s="267" customFormat="1" ht="12.95" customHeight="1" x14ac:dyDescent="0.2">
      <c r="A75" s="297"/>
      <c r="M75" s="21"/>
      <c r="N75" s="21"/>
      <c r="O75" s="21"/>
    </row>
    <row r="76" spans="1:17" s="273" customFormat="1" ht="18" customHeight="1" x14ac:dyDescent="0.2">
      <c r="A76" s="299"/>
      <c r="B76" s="274" t="s">
        <v>862</v>
      </c>
      <c r="C76" s="274" t="s">
        <v>877</v>
      </c>
      <c r="D76" s="726" t="s">
        <v>863</v>
      </c>
      <c r="E76" s="727"/>
      <c r="F76" s="267"/>
      <c r="G76" s="267"/>
      <c r="I76" s="744" t="s">
        <v>991</v>
      </c>
      <c r="J76" s="745"/>
      <c r="K76" s="745"/>
      <c r="L76" s="745"/>
      <c r="M76" s="745"/>
      <c r="N76" s="746"/>
      <c r="O76" s="260" t="s">
        <v>878</v>
      </c>
      <c r="P76" s="295" t="s">
        <v>349</v>
      </c>
    </row>
    <row r="77" spans="1:17" s="267" customFormat="1" ht="18" x14ac:dyDescent="0.2">
      <c r="A77" s="297"/>
      <c r="B77" s="379" t="s">
        <v>114</v>
      </c>
      <c r="C77" s="278"/>
      <c r="D77" s="723" t="s">
        <v>858</v>
      </c>
      <c r="E77" s="725"/>
      <c r="I77" s="713"/>
      <c r="J77" s="714"/>
      <c r="K77" s="714"/>
      <c r="L77" s="714"/>
      <c r="M77" s="714"/>
      <c r="N77" s="715"/>
      <c r="O77" s="384">
        <f>INDEX($E$13:$E$25,MATCH($D77,$B$13:$B$25,0))</f>
        <v>0</v>
      </c>
      <c r="P77" s="385">
        <f>O77*C77</f>
        <v>0</v>
      </c>
    </row>
    <row r="78" spans="1:17" s="267" customFormat="1" ht="18" x14ac:dyDescent="0.2">
      <c r="A78" s="297"/>
      <c r="B78" s="379" t="s">
        <v>114</v>
      </c>
      <c r="C78" s="278"/>
      <c r="D78" s="723" t="s">
        <v>851</v>
      </c>
      <c r="E78" s="725"/>
      <c r="I78" s="713"/>
      <c r="J78" s="714"/>
      <c r="K78" s="714"/>
      <c r="L78" s="714"/>
      <c r="M78" s="714"/>
      <c r="N78" s="715"/>
      <c r="O78" s="384">
        <f>INDEX($E$13:$E$25,MATCH($D78,$B$13:$B$25,0))</f>
        <v>0</v>
      </c>
      <c r="P78" s="385">
        <f>O78*C78</f>
        <v>0</v>
      </c>
    </row>
    <row r="79" spans="1:17" s="267" customFormat="1" ht="18" x14ac:dyDescent="0.2">
      <c r="A79" s="297"/>
      <c r="B79" s="379" t="s">
        <v>114</v>
      </c>
      <c r="C79" s="278"/>
      <c r="D79" s="723" t="s">
        <v>1013</v>
      </c>
      <c r="E79" s="725"/>
      <c r="I79" s="713"/>
      <c r="J79" s="714"/>
      <c r="K79" s="714"/>
      <c r="L79" s="714"/>
      <c r="M79" s="714"/>
      <c r="N79" s="715"/>
      <c r="O79" s="384">
        <f>INDEX($E$13:$E$25,MATCH($D79,$B$13:$B$25,0))</f>
        <v>0</v>
      </c>
      <c r="P79" s="385">
        <f>O79*C79</f>
        <v>0</v>
      </c>
    </row>
    <row r="80" spans="1:17" s="267" customFormat="1" ht="18" customHeight="1" x14ac:dyDescent="0.2">
      <c r="A80" s="297"/>
      <c r="M80" s="21"/>
      <c r="N80" s="21"/>
      <c r="O80" s="66" t="s">
        <v>1047</v>
      </c>
      <c r="P80" s="385">
        <f>SUM(P77:P79)</f>
        <v>0</v>
      </c>
    </row>
    <row r="81" spans="1:16" s="273" customFormat="1" ht="39" customHeight="1" x14ac:dyDescent="0.2">
      <c r="A81" s="299"/>
      <c r="B81" s="729" t="s">
        <v>964</v>
      </c>
      <c r="C81" s="730"/>
      <c r="D81" s="730"/>
      <c r="E81" s="730"/>
      <c r="F81" s="730"/>
      <c r="G81" s="731"/>
      <c r="H81" s="280"/>
      <c r="I81" s="1"/>
      <c r="J81" s="280"/>
      <c r="K81" s="280"/>
      <c r="L81" s="285"/>
      <c r="M81" s="1"/>
      <c r="N81" s="1"/>
      <c r="O81" s="1"/>
      <c r="P81" s="285"/>
    </row>
    <row r="82" spans="1:16" s="262" customFormat="1" ht="18" x14ac:dyDescent="0.25">
      <c r="A82" s="298"/>
      <c r="B82" s="708"/>
      <c r="C82" s="709"/>
      <c r="D82" s="709"/>
      <c r="E82" s="709"/>
      <c r="F82" s="709"/>
      <c r="G82" s="710"/>
      <c r="H82" s="280"/>
      <c r="I82" s="280"/>
      <c r="J82" s="280"/>
      <c r="K82" s="280"/>
      <c r="L82" s="272"/>
      <c r="M82" s="1"/>
      <c r="N82" s="1"/>
      <c r="O82" s="1"/>
    </row>
    <row r="83" spans="1:16" s="262" customFormat="1" ht="18" x14ac:dyDescent="0.25">
      <c r="A83" s="298"/>
      <c r="B83" s="708"/>
      <c r="C83" s="709"/>
      <c r="D83" s="709"/>
      <c r="E83" s="709"/>
      <c r="F83" s="709"/>
      <c r="G83" s="710"/>
      <c r="H83" s="280"/>
      <c r="I83" s="280"/>
      <c r="J83" s="280"/>
      <c r="K83" s="280"/>
      <c r="L83" s="272"/>
      <c r="M83" s="1"/>
      <c r="N83" s="1"/>
      <c r="O83" s="1"/>
    </row>
    <row r="84" spans="1:16" s="262" customFormat="1" ht="18" x14ac:dyDescent="0.25">
      <c r="A84" s="298"/>
      <c r="B84" s="708"/>
      <c r="C84" s="709"/>
      <c r="D84" s="709"/>
      <c r="E84" s="709"/>
      <c r="F84" s="709"/>
      <c r="G84" s="710"/>
      <c r="H84" s="280"/>
      <c r="I84" s="280"/>
      <c r="J84" s="280"/>
      <c r="K84" s="280"/>
      <c r="L84" s="272"/>
      <c r="M84" s="1"/>
      <c r="N84" s="1"/>
      <c r="O84" s="1"/>
    </row>
    <row r="85" spans="1:16" s="262" customFormat="1" ht="18" x14ac:dyDescent="0.25">
      <c r="A85" s="298"/>
      <c r="B85" s="708"/>
      <c r="C85" s="709"/>
      <c r="D85" s="709"/>
      <c r="E85" s="709"/>
      <c r="F85" s="709"/>
      <c r="G85" s="710"/>
      <c r="H85" s="280"/>
      <c r="I85" s="280"/>
      <c r="J85" s="280"/>
      <c r="K85" s="280"/>
      <c r="M85" s="1"/>
      <c r="N85" s="1"/>
      <c r="O85" s="1"/>
    </row>
    <row r="86" spans="1:16" s="262" customFormat="1" ht="18" x14ac:dyDescent="0.25">
      <c r="A86" s="298"/>
      <c r="B86" s="708"/>
      <c r="C86" s="709"/>
      <c r="D86" s="709"/>
      <c r="E86" s="709"/>
      <c r="F86" s="709"/>
      <c r="G86" s="710"/>
      <c r="H86" s="280"/>
      <c r="I86" s="280"/>
      <c r="J86" s="280"/>
      <c r="K86" s="280"/>
      <c r="M86" s="1"/>
      <c r="N86" s="1"/>
      <c r="O86" s="1"/>
    </row>
    <row r="87" spans="1:16" s="262" customFormat="1" ht="18" x14ac:dyDescent="0.25">
      <c r="A87" s="298"/>
      <c r="B87" s="708"/>
      <c r="C87" s="709"/>
      <c r="D87" s="709"/>
      <c r="E87" s="709"/>
      <c r="F87" s="709"/>
      <c r="G87" s="710"/>
      <c r="H87" s="280"/>
      <c r="I87" s="280"/>
      <c r="J87" s="280"/>
      <c r="K87" s="280"/>
      <c r="M87" s="1"/>
      <c r="N87" s="1"/>
      <c r="O87" s="1"/>
    </row>
    <row r="88" spans="1:16" s="262" customFormat="1" ht="38.25" customHeight="1" x14ac:dyDescent="0.25">
      <c r="A88" s="298"/>
      <c r="B88" s="266"/>
      <c r="C88" s="1"/>
      <c r="D88" s="1"/>
      <c r="E88" s="259"/>
      <c r="F88" s="1"/>
      <c r="G88" s="29"/>
      <c r="H88" s="1"/>
      <c r="I88" s="1"/>
      <c r="J88" s="1"/>
      <c r="K88" s="1"/>
      <c r="L88" s="1"/>
      <c r="M88" s="1"/>
      <c r="N88" s="1"/>
      <c r="O88" s="1"/>
      <c r="P88" s="1"/>
    </row>
    <row r="89" spans="1:16" s="262" customFormat="1" ht="12.75" customHeight="1" x14ac:dyDescent="0.25">
      <c r="A89" s="298"/>
      <c r="B89" s="263" t="s">
        <v>1063</v>
      </c>
      <c r="E89" s="264"/>
      <c r="G89" s="265"/>
      <c r="H89" s="242"/>
      <c r="I89" s="266"/>
      <c r="J89" s="287"/>
      <c r="K89" s="287"/>
      <c r="L89" s="287"/>
      <c r="M89" s="1"/>
      <c r="N89" s="1"/>
      <c r="O89" s="1"/>
    </row>
    <row r="90" spans="1:16" s="262" customFormat="1" ht="27.75" customHeight="1" x14ac:dyDescent="0.25">
      <c r="A90" s="298"/>
      <c r="B90" s="729" t="s">
        <v>875</v>
      </c>
      <c r="C90" s="730"/>
      <c r="D90" s="730"/>
      <c r="E90" s="730"/>
      <c r="F90" s="730"/>
      <c r="G90" s="731"/>
      <c r="H90" s="254"/>
      <c r="I90" s="266"/>
      <c r="J90" s="287"/>
      <c r="K90" s="287"/>
      <c r="L90" s="287"/>
      <c r="M90" s="1"/>
      <c r="N90" s="1"/>
      <c r="O90" s="1"/>
    </row>
    <row r="91" spans="1:16" s="262" customFormat="1" ht="12.75" customHeight="1" x14ac:dyDescent="0.25">
      <c r="A91" s="298"/>
      <c r="B91" s="732"/>
      <c r="C91" s="733"/>
      <c r="D91" s="733"/>
      <c r="E91" s="733"/>
      <c r="F91" s="733"/>
      <c r="G91" s="734"/>
      <c r="H91" s="268"/>
      <c r="I91" s="269"/>
      <c r="J91" s="270"/>
      <c r="K91" s="269"/>
      <c r="L91" s="265"/>
      <c r="M91" s="1"/>
      <c r="N91" s="1"/>
      <c r="O91" s="1"/>
    </row>
    <row r="92" spans="1:16" s="262" customFormat="1" ht="12.75" customHeight="1" x14ac:dyDescent="0.25">
      <c r="A92" s="298"/>
      <c r="B92" s="735"/>
      <c r="C92" s="736"/>
      <c r="D92" s="736"/>
      <c r="E92" s="736"/>
      <c r="F92" s="736"/>
      <c r="G92" s="737"/>
      <c r="H92" s="237"/>
      <c r="I92" s="265"/>
      <c r="J92" s="237"/>
      <c r="K92" s="265"/>
      <c r="L92" s="265"/>
      <c r="M92" s="1"/>
      <c r="N92" s="1"/>
      <c r="O92" s="1"/>
    </row>
    <row r="93" spans="1:16" s="262" customFormat="1" ht="17.25" customHeight="1" x14ac:dyDescent="0.25">
      <c r="A93" s="298"/>
      <c r="B93" s="738"/>
      <c r="C93" s="739"/>
      <c r="D93" s="739"/>
      <c r="E93" s="739"/>
      <c r="F93" s="739"/>
      <c r="G93" s="740"/>
      <c r="H93" s="237"/>
      <c r="I93" s="265"/>
      <c r="J93" s="237"/>
      <c r="K93" s="265"/>
      <c r="L93" s="265"/>
      <c r="M93" s="1"/>
      <c r="N93" s="1"/>
      <c r="O93" s="1"/>
    </row>
    <row r="94" spans="1:16" s="262" customFormat="1" ht="12.95" customHeight="1" x14ac:dyDescent="0.25">
      <c r="A94" s="298"/>
      <c r="B94" s="716"/>
      <c r="C94" s="716"/>
      <c r="D94" s="716"/>
      <c r="E94" s="716"/>
      <c r="F94" s="716"/>
      <c r="G94" s="716"/>
      <c r="H94" s="265"/>
      <c r="I94" s="265"/>
      <c r="J94" s="265"/>
      <c r="K94" s="265"/>
      <c r="L94" s="265"/>
      <c r="M94" s="1"/>
      <c r="N94" s="1"/>
      <c r="O94" s="1"/>
    </row>
    <row r="95" spans="1:16" s="262" customFormat="1" ht="18" x14ac:dyDescent="0.25">
      <c r="A95" s="298"/>
      <c r="B95" s="741" t="s">
        <v>871</v>
      </c>
      <c r="C95" s="742"/>
      <c r="D95" s="742"/>
      <c r="E95" s="742"/>
      <c r="F95" s="742"/>
      <c r="G95" s="743"/>
      <c r="H95" s="265"/>
      <c r="I95" s="265"/>
      <c r="J95" s="265"/>
      <c r="K95" s="265"/>
      <c r="L95" s="265"/>
      <c r="M95" s="1"/>
      <c r="N95" s="1"/>
      <c r="O95" s="1"/>
    </row>
    <row r="96" spans="1:16" s="262" customFormat="1" ht="73.5" customHeight="1" x14ac:dyDescent="0.25">
      <c r="A96" s="298"/>
      <c r="B96" s="720" t="s">
        <v>980</v>
      </c>
      <c r="C96" s="721"/>
      <c r="D96" s="721"/>
      <c r="E96" s="721"/>
      <c r="F96" s="721"/>
      <c r="G96" s="722"/>
      <c r="H96" s="1"/>
      <c r="I96" s="1"/>
      <c r="J96" s="1"/>
      <c r="K96" s="1"/>
      <c r="L96" s="1"/>
      <c r="M96" s="1"/>
      <c r="N96" s="1"/>
      <c r="O96" s="1"/>
    </row>
    <row r="97" spans="1:16" s="262" customFormat="1" ht="12.95" customHeight="1" x14ac:dyDescent="0.25">
      <c r="A97" s="298"/>
      <c r="M97" s="1"/>
      <c r="N97" s="1"/>
      <c r="O97" s="1"/>
    </row>
    <row r="98" spans="1:16" s="273" customFormat="1" ht="18" customHeight="1" x14ac:dyDescent="0.2">
      <c r="A98" s="299"/>
      <c r="B98" s="274" t="s">
        <v>862</v>
      </c>
      <c r="C98" s="274" t="s">
        <v>877</v>
      </c>
      <c r="D98" s="726" t="s">
        <v>863</v>
      </c>
      <c r="E98" s="727"/>
      <c r="F98" s="262"/>
      <c r="G98" s="262"/>
      <c r="I98" s="744" t="s">
        <v>991</v>
      </c>
      <c r="J98" s="745"/>
      <c r="K98" s="745"/>
      <c r="L98" s="745"/>
      <c r="M98" s="745"/>
      <c r="N98" s="746"/>
      <c r="O98" s="260" t="s">
        <v>878</v>
      </c>
      <c r="P98" s="295" t="s">
        <v>349</v>
      </c>
    </row>
    <row r="99" spans="1:16" s="262" customFormat="1" ht="18" x14ac:dyDescent="0.25">
      <c r="A99" s="298"/>
      <c r="B99" s="379" t="s">
        <v>114</v>
      </c>
      <c r="C99" s="278"/>
      <c r="D99" s="723" t="s">
        <v>858</v>
      </c>
      <c r="E99" s="725"/>
      <c r="I99" s="713"/>
      <c r="J99" s="714"/>
      <c r="K99" s="714"/>
      <c r="L99" s="714"/>
      <c r="M99" s="714"/>
      <c r="N99" s="715"/>
      <c r="O99" s="384">
        <f>INDEX($E$13:$E$25,MATCH($D99,$B$13:$B$25,0))</f>
        <v>0</v>
      </c>
      <c r="P99" s="385">
        <f>O99*C99</f>
        <v>0</v>
      </c>
    </row>
    <row r="100" spans="1:16" s="262" customFormat="1" ht="18" x14ac:dyDescent="0.25">
      <c r="A100" s="298"/>
      <c r="B100" s="379" t="s">
        <v>114</v>
      </c>
      <c r="C100" s="278"/>
      <c r="D100" s="723" t="s">
        <v>949</v>
      </c>
      <c r="E100" s="725"/>
      <c r="I100" s="713"/>
      <c r="J100" s="714"/>
      <c r="K100" s="714"/>
      <c r="L100" s="714"/>
      <c r="M100" s="714"/>
      <c r="N100" s="715"/>
      <c r="O100" s="384">
        <f>INDEX($E$13:$E$25,MATCH($D100,$B$13:$B$25,0))</f>
        <v>0</v>
      </c>
      <c r="P100" s="385">
        <f>O100*C100</f>
        <v>0</v>
      </c>
    </row>
    <row r="101" spans="1:16" s="262" customFormat="1" ht="18" customHeight="1" x14ac:dyDescent="0.25">
      <c r="A101" s="298"/>
      <c r="O101" s="66" t="s">
        <v>1047</v>
      </c>
      <c r="P101" s="385">
        <f>SUM(P99:P100)</f>
        <v>0</v>
      </c>
    </row>
    <row r="102" spans="1:16" s="273" customFormat="1" ht="29.25" customHeight="1" x14ac:dyDescent="0.2">
      <c r="A102" s="299"/>
      <c r="B102" s="717" t="s">
        <v>963</v>
      </c>
      <c r="C102" s="718"/>
      <c r="D102" s="718"/>
      <c r="E102" s="718"/>
      <c r="F102" s="718"/>
      <c r="G102" s="719"/>
      <c r="H102" s="280"/>
      <c r="I102" s="1"/>
      <c r="J102" s="280"/>
      <c r="K102" s="280"/>
      <c r="L102" s="285"/>
      <c r="M102" s="1"/>
      <c r="N102" s="1"/>
      <c r="O102" s="1"/>
      <c r="P102" s="285"/>
    </row>
    <row r="103" spans="1:16" s="262" customFormat="1" ht="18" x14ac:dyDescent="0.25">
      <c r="A103" s="298"/>
      <c r="B103" s="708"/>
      <c r="C103" s="709"/>
      <c r="D103" s="709"/>
      <c r="E103" s="709"/>
      <c r="F103" s="709"/>
      <c r="G103" s="710"/>
      <c r="H103" s="280"/>
      <c r="I103" s="280"/>
      <c r="J103" s="280"/>
      <c r="K103" s="280"/>
      <c r="L103" s="272"/>
      <c r="M103" s="1"/>
      <c r="N103" s="1"/>
      <c r="O103" s="1"/>
    </row>
    <row r="104" spans="1:16" s="262" customFormat="1" ht="18" x14ac:dyDescent="0.25">
      <c r="A104" s="298"/>
      <c r="B104" s="708"/>
      <c r="C104" s="709"/>
      <c r="D104" s="709"/>
      <c r="E104" s="709"/>
      <c r="F104" s="709"/>
      <c r="G104" s="710"/>
      <c r="H104" s="280"/>
      <c r="I104" s="280"/>
      <c r="J104" s="280"/>
      <c r="K104" s="280"/>
      <c r="L104" s="272"/>
      <c r="M104" s="1"/>
      <c r="N104" s="1"/>
      <c r="O104" s="1"/>
    </row>
    <row r="105" spans="1:16" s="262" customFormat="1" ht="18" x14ac:dyDescent="0.25">
      <c r="A105" s="298"/>
      <c r="B105" s="708"/>
      <c r="C105" s="709"/>
      <c r="D105" s="709"/>
      <c r="E105" s="709"/>
      <c r="F105" s="709"/>
      <c r="G105" s="710"/>
      <c r="H105" s="280"/>
      <c r="I105" s="280"/>
      <c r="J105" s="280"/>
      <c r="K105" s="280"/>
      <c r="L105" s="272"/>
      <c r="M105" s="1"/>
      <c r="N105" s="1"/>
      <c r="O105" s="1"/>
    </row>
    <row r="106" spans="1:16" s="262" customFormat="1" ht="18" x14ac:dyDescent="0.25">
      <c r="A106" s="298"/>
      <c r="B106" s="708"/>
      <c r="C106" s="709"/>
      <c r="D106" s="709"/>
      <c r="E106" s="709"/>
      <c r="F106" s="709"/>
      <c r="G106" s="710"/>
      <c r="H106" s="280"/>
      <c r="I106" s="280"/>
      <c r="J106" s="280"/>
      <c r="K106" s="280"/>
      <c r="M106" s="1"/>
      <c r="N106" s="1"/>
      <c r="O106" s="1"/>
    </row>
    <row r="107" spans="1:16" s="262" customFormat="1" ht="18" x14ac:dyDescent="0.25">
      <c r="A107" s="298"/>
      <c r="B107" s="708"/>
      <c r="C107" s="709"/>
      <c r="D107" s="709"/>
      <c r="E107" s="709"/>
      <c r="F107" s="709"/>
      <c r="G107" s="710"/>
      <c r="H107" s="280"/>
      <c r="I107" s="280"/>
      <c r="J107" s="280"/>
      <c r="K107" s="280"/>
      <c r="M107" s="1"/>
      <c r="N107" s="1"/>
      <c r="O107" s="1"/>
    </row>
    <row r="108" spans="1:16" s="262" customFormat="1" ht="18" x14ac:dyDescent="0.25">
      <c r="A108" s="298"/>
      <c r="B108" s="708"/>
      <c r="C108" s="709"/>
      <c r="D108" s="709"/>
      <c r="E108" s="709"/>
      <c r="F108" s="709"/>
      <c r="G108" s="710"/>
      <c r="H108" s="280"/>
      <c r="I108" s="280"/>
      <c r="J108" s="280"/>
      <c r="K108" s="280"/>
      <c r="M108" s="1"/>
      <c r="N108" s="1"/>
      <c r="O108" s="1"/>
    </row>
    <row r="109" spans="1:16" s="262" customFormat="1" ht="27" customHeight="1" x14ac:dyDescent="0.25">
      <c r="A109" s="298"/>
      <c r="B109" s="728"/>
      <c r="C109" s="728"/>
      <c r="D109" s="728"/>
      <c r="E109" s="728"/>
      <c r="F109" s="728"/>
      <c r="G109" s="728"/>
      <c r="H109" s="265"/>
      <c r="I109" s="265"/>
      <c r="J109" s="265"/>
      <c r="K109" s="265"/>
      <c r="L109" s="265"/>
      <c r="M109" s="265"/>
      <c r="N109" s="265"/>
      <c r="O109" s="265"/>
      <c r="P109" s="265"/>
    </row>
    <row r="110" spans="1:16" s="262" customFormat="1" ht="24.95" customHeight="1" x14ac:dyDescent="0.25">
      <c r="A110" s="298"/>
      <c r="B110" s="340" t="s">
        <v>1065</v>
      </c>
      <c r="C110" s="1"/>
      <c r="D110" s="1"/>
      <c r="E110" s="259"/>
      <c r="F110" s="1"/>
      <c r="G110" s="29"/>
      <c r="H110" s="1"/>
      <c r="I110" s="1"/>
      <c r="J110" s="1"/>
      <c r="K110" s="287"/>
      <c r="L110" s="1"/>
      <c r="M110" s="1"/>
      <c r="N110" s="1"/>
      <c r="O110" s="1"/>
    </row>
    <row r="111" spans="1:16" s="262" customFormat="1" ht="27" customHeight="1" x14ac:dyDescent="0.25">
      <c r="A111" s="298"/>
      <c r="B111" s="729" t="s">
        <v>879</v>
      </c>
      <c r="C111" s="730"/>
      <c r="D111" s="730"/>
      <c r="E111" s="730"/>
      <c r="F111" s="730"/>
      <c r="G111" s="731"/>
      <c r="H111" s="254"/>
      <c r="I111" s="266"/>
      <c r="J111" s="287"/>
      <c r="K111" s="287"/>
      <c r="L111" s="287"/>
      <c r="M111" s="1"/>
      <c r="N111" s="1"/>
      <c r="O111" s="1"/>
    </row>
    <row r="112" spans="1:16" s="262" customFormat="1" ht="12.75" customHeight="1" x14ac:dyDescent="0.25">
      <c r="A112" s="298"/>
      <c r="B112" s="732"/>
      <c r="C112" s="733"/>
      <c r="D112" s="733"/>
      <c r="E112" s="733"/>
      <c r="F112" s="733"/>
      <c r="G112" s="734"/>
      <c r="H112" s="268"/>
      <c r="I112" s="269"/>
      <c r="J112" s="270"/>
      <c r="K112" s="269"/>
      <c r="L112" s="265"/>
      <c r="M112" s="1"/>
      <c r="N112" s="1"/>
      <c r="O112" s="1"/>
    </row>
    <row r="113" spans="1:16" s="262" customFormat="1" ht="12.75" customHeight="1" x14ac:dyDescent="0.25">
      <c r="A113" s="298"/>
      <c r="B113" s="735"/>
      <c r="C113" s="736"/>
      <c r="D113" s="736"/>
      <c r="E113" s="736"/>
      <c r="F113" s="736"/>
      <c r="G113" s="737"/>
      <c r="H113" s="237"/>
      <c r="I113" s="265"/>
      <c r="J113" s="237"/>
      <c r="K113" s="265"/>
      <c r="L113" s="265"/>
      <c r="M113" s="1"/>
      <c r="N113" s="1"/>
      <c r="O113" s="1"/>
    </row>
    <row r="114" spans="1:16" s="262" customFormat="1" ht="17.25" customHeight="1" x14ac:dyDescent="0.25">
      <c r="A114" s="298"/>
      <c r="B114" s="738"/>
      <c r="C114" s="739"/>
      <c r="D114" s="739"/>
      <c r="E114" s="739"/>
      <c r="F114" s="739"/>
      <c r="G114" s="740"/>
      <c r="H114" s="237"/>
      <c r="I114" s="265"/>
      <c r="J114" s="237"/>
      <c r="K114" s="265"/>
      <c r="L114" s="265"/>
      <c r="M114" s="1"/>
      <c r="N114" s="1"/>
      <c r="O114" s="1"/>
    </row>
    <row r="115" spans="1:16" s="262" customFormat="1" ht="12.75" customHeight="1" x14ac:dyDescent="0.25">
      <c r="A115" s="298"/>
      <c r="B115" s="716"/>
      <c r="C115" s="716"/>
      <c r="D115" s="716"/>
      <c r="E115" s="716"/>
      <c r="F115" s="716"/>
      <c r="G115" s="716"/>
      <c r="H115" s="265"/>
      <c r="I115" s="265"/>
      <c r="J115" s="265"/>
      <c r="K115" s="265"/>
      <c r="L115" s="265"/>
      <c r="M115" s="1"/>
      <c r="N115" s="1"/>
      <c r="O115" s="1"/>
    </row>
    <row r="116" spans="1:16" s="262" customFormat="1" ht="12.75" customHeight="1" x14ac:dyDescent="0.25">
      <c r="A116" s="298"/>
      <c r="B116" s="741" t="s">
        <v>871</v>
      </c>
      <c r="C116" s="742"/>
      <c r="D116" s="742"/>
      <c r="E116" s="742"/>
      <c r="F116" s="742"/>
      <c r="G116" s="743"/>
      <c r="H116" s="265"/>
      <c r="I116" s="265"/>
      <c r="J116" s="265"/>
      <c r="K116" s="265"/>
      <c r="L116" s="265"/>
      <c r="M116" s="1"/>
      <c r="N116" s="1"/>
      <c r="O116" s="1"/>
    </row>
    <row r="117" spans="1:16" s="262" customFormat="1" ht="71.25" customHeight="1" x14ac:dyDescent="0.25">
      <c r="A117" s="298"/>
      <c r="B117" s="756" t="s">
        <v>1015</v>
      </c>
      <c r="C117" s="757"/>
      <c r="D117" s="757"/>
      <c r="E117" s="757"/>
      <c r="F117" s="757"/>
      <c r="G117" s="758"/>
      <c r="H117" s="1"/>
      <c r="I117" s="1"/>
      <c r="J117" s="1"/>
      <c r="K117" s="287"/>
      <c r="L117" s="1"/>
      <c r="M117" s="1"/>
      <c r="N117" s="1"/>
      <c r="O117" s="1"/>
    </row>
    <row r="118" spans="1:16" s="262" customFormat="1" ht="12.95" customHeight="1" x14ac:dyDescent="0.25">
      <c r="A118" s="298"/>
      <c r="B118" s="354"/>
      <c r="C118" s="354"/>
      <c r="D118" s="354"/>
      <c r="E118" s="354"/>
      <c r="F118" s="285"/>
      <c r="G118" s="285"/>
      <c r="H118" s="265"/>
      <c r="I118" s="265"/>
      <c r="J118" s="265"/>
      <c r="K118" s="265"/>
      <c r="L118" s="265"/>
      <c r="M118" s="1"/>
      <c r="N118" s="1"/>
      <c r="O118" s="1"/>
    </row>
    <row r="119" spans="1:16" s="262" customFormat="1" ht="18" customHeight="1" x14ac:dyDescent="0.25">
      <c r="A119" s="298"/>
      <c r="B119" s="274" t="s">
        <v>862</v>
      </c>
      <c r="C119" s="274" t="s">
        <v>877</v>
      </c>
      <c r="D119" s="726" t="s">
        <v>863</v>
      </c>
      <c r="E119" s="727"/>
      <c r="F119" s="353"/>
      <c r="G119" s="353"/>
      <c r="H119" s="1"/>
      <c r="I119" s="744" t="s">
        <v>991</v>
      </c>
      <c r="J119" s="745"/>
      <c r="K119" s="745"/>
      <c r="L119" s="745"/>
      <c r="M119" s="745"/>
      <c r="N119" s="746"/>
      <c r="O119" s="260" t="s">
        <v>878</v>
      </c>
      <c r="P119" s="295" t="s">
        <v>349</v>
      </c>
    </row>
    <row r="120" spans="1:16" s="262" customFormat="1" ht="18" customHeight="1" x14ac:dyDescent="0.25">
      <c r="A120" s="298"/>
      <c r="B120" s="379" t="s">
        <v>114</v>
      </c>
      <c r="C120" s="278"/>
      <c r="D120" s="723" t="s">
        <v>849</v>
      </c>
      <c r="E120" s="725"/>
      <c r="F120" s="353"/>
      <c r="G120" s="353"/>
      <c r="H120" s="1"/>
      <c r="I120" s="713"/>
      <c r="J120" s="714"/>
      <c r="K120" s="714"/>
      <c r="L120" s="714"/>
      <c r="M120" s="714"/>
      <c r="N120" s="715"/>
      <c r="O120" s="384">
        <f t="shared" ref="O120:O125" si="5">INDEX($E$13:$E$25,MATCH($D120,$B$13:$B$25,0))</f>
        <v>0</v>
      </c>
      <c r="P120" s="385">
        <f t="shared" ref="P120:P125" si="6">O120*C120</f>
        <v>0</v>
      </c>
    </row>
    <row r="121" spans="1:16" s="262" customFormat="1" ht="18" customHeight="1" x14ac:dyDescent="0.25">
      <c r="A121" s="298"/>
      <c r="B121" s="379" t="s">
        <v>114</v>
      </c>
      <c r="C121" s="278"/>
      <c r="D121" s="723" t="s">
        <v>851</v>
      </c>
      <c r="E121" s="725"/>
      <c r="F121" s="353"/>
      <c r="G121" s="353"/>
      <c r="H121" s="1"/>
      <c r="I121" s="713"/>
      <c r="J121" s="714"/>
      <c r="K121" s="714"/>
      <c r="L121" s="714"/>
      <c r="M121" s="714"/>
      <c r="N121" s="715"/>
      <c r="O121" s="384">
        <f t="shared" si="5"/>
        <v>0</v>
      </c>
      <c r="P121" s="385">
        <f t="shared" si="6"/>
        <v>0</v>
      </c>
    </row>
    <row r="122" spans="1:16" s="262" customFormat="1" ht="18" customHeight="1" x14ac:dyDescent="0.25">
      <c r="A122" s="298"/>
      <c r="B122" s="379" t="s">
        <v>114</v>
      </c>
      <c r="C122" s="278"/>
      <c r="D122" s="723" t="s">
        <v>853</v>
      </c>
      <c r="E122" s="725"/>
      <c r="F122" s="353"/>
      <c r="G122" s="353"/>
      <c r="H122" s="1"/>
      <c r="I122" s="713"/>
      <c r="J122" s="714"/>
      <c r="K122" s="714"/>
      <c r="L122" s="714"/>
      <c r="M122" s="714"/>
      <c r="N122" s="715"/>
      <c r="O122" s="384">
        <f t="shared" si="5"/>
        <v>0</v>
      </c>
      <c r="P122" s="385">
        <f t="shared" si="6"/>
        <v>0</v>
      </c>
    </row>
    <row r="123" spans="1:16" s="262" customFormat="1" ht="18" customHeight="1" x14ac:dyDescent="0.25">
      <c r="A123" s="298"/>
      <c r="B123" s="379" t="s">
        <v>114</v>
      </c>
      <c r="C123" s="278"/>
      <c r="D123" s="723" t="s">
        <v>854</v>
      </c>
      <c r="E123" s="725"/>
      <c r="F123" s="353"/>
      <c r="G123" s="353"/>
      <c r="H123" s="1"/>
      <c r="I123" s="713"/>
      <c r="J123" s="714"/>
      <c r="K123" s="714"/>
      <c r="L123" s="714"/>
      <c r="M123" s="714"/>
      <c r="N123" s="715"/>
      <c r="O123" s="384">
        <f t="shared" si="5"/>
        <v>0</v>
      </c>
      <c r="P123" s="385">
        <f t="shared" si="6"/>
        <v>0</v>
      </c>
    </row>
    <row r="124" spans="1:16" s="262" customFormat="1" ht="18" customHeight="1" x14ac:dyDescent="0.25">
      <c r="A124" s="298"/>
      <c r="B124" s="379" t="s">
        <v>114</v>
      </c>
      <c r="C124" s="278"/>
      <c r="D124" s="723" t="s">
        <v>1013</v>
      </c>
      <c r="E124" s="725"/>
      <c r="F124" s="353"/>
      <c r="G124" s="353"/>
      <c r="H124" s="1"/>
      <c r="I124" s="713"/>
      <c r="J124" s="714"/>
      <c r="K124" s="714"/>
      <c r="L124" s="714"/>
      <c r="M124" s="714"/>
      <c r="N124" s="715"/>
      <c r="O124" s="384">
        <f t="shared" si="5"/>
        <v>0</v>
      </c>
      <c r="P124" s="385">
        <f t="shared" si="6"/>
        <v>0</v>
      </c>
    </row>
    <row r="125" spans="1:16" s="262" customFormat="1" ht="18" customHeight="1" x14ac:dyDescent="0.25">
      <c r="A125" s="298"/>
      <c r="B125" s="379" t="s">
        <v>114</v>
      </c>
      <c r="C125" s="278"/>
      <c r="D125" s="723" t="s">
        <v>858</v>
      </c>
      <c r="E125" s="725"/>
      <c r="F125" s="353"/>
      <c r="G125" s="353"/>
      <c r="H125" s="1"/>
      <c r="I125" s="713"/>
      <c r="J125" s="714"/>
      <c r="K125" s="714"/>
      <c r="L125" s="714"/>
      <c r="M125" s="714"/>
      <c r="N125" s="715"/>
      <c r="O125" s="384">
        <f t="shared" si="5"/>
        <v>0</v>
      </c>
      <c r="P125" s="385">
        <f t="shared" si="6"/>
        <v>0</v>
      </c>
    </row>
    <row r="126" spans="1:16" s="262" customFormat="1" ht="18" customHeight="1" x14ac:dyDescent="0.2">
      <c r="A126" s="353"/>
      <c r="B126" s="353"/>
      <c r="C126" s="353"/>
      <c r="D126" s="353"/>
      <c r="E126" s="353"/>
      <c r="F126" s="353"/>
      <c r="G126" s="353"/>
      <c r="H126" s="1"/>
      <c r="I126" s="1"/>
      <c r="J126" s="1"/>
      <c r="K126" s="287"/>
      <c r="L126" s="1"/>
      <c r="M126" s="1"/>
      <c r="N126" s="1"/>
      <c r="O126" s="66" t="s">
        <v>1047</v>
      </c>
      <c r="P126" s="385">
        <f>SUM(P119:P125)</f>
        <v>0</v>
      </c>
    </row>
    <row r="127" spans="1:16" s="267" customFormat="1" ht="20.25" customHeight="1" x14ac:dyDescent="0.2">
      <c r="A127" s="297"/>
      <c r="B127" s="311" t="s">
        <v>1066</v>
      </c>
      <c r="E127" s="288"/>
      <c r="H127" s="242"/>
      <c r="I127" s="289"/>
      <c r="J127" s="290"/>
      <c r="K127" s="290"/>
      <c r="L127" s="290"/>
      <c r="M127" s="21"/>
      <c r="N127" s="21"/>
      <c r="O127" s="21"/>
    </row>
    <row r="128" spans="1:16" s="262" customFormat="1" ht="27" customHeight="1" x14ac:dyDescent="0.25">
      <c r="A128" s="298"/>
      <c r="B128" s="729" t="s">
        <v>879</v>
      </c>
      <c r="C128" s="730"/>
      <c r="D128" s="730"/>
      <c r="E128" s="730"/>
      <c r="F128" s="730"/>
      <c r="G128" s="731"/>
      <c r="H128" s="254"/>
      <c r="I128" s="266"/>
      <c r="J128" s="287"/>
      <c r="K128" s="287"/>
      <c r="L128" s="287"/>
      <c r="M128" s="1"/>
      <c r="N128" s="1"/>
      <c r="O128" s="1"/>
    </row>
    <row r="129" spans="1:16" s="262" customFormat="1" ht="12.75" customHeight="1" x14ac:dyDescent="0.25">
      <c r="A129" s="298"/>
      <c r="B129" s="732"/>
      <c r="C129" s="733"/>
      <c r="D129" s="733"/>
      <c r="E129" s="733"/>
      <c r="F129" s="733"/>
      <c r="G129" s="734"/>
      <c r="H129" s="268"/>
      <c r="I129" s="269"/>
      <c r="J129" s="270"/>
      <c r="K129" s="269"/>
      <c r="L129" s="265"/>
      <c r="M129" s="1"/>
      <c r="N129" s="1"/>
      <c r="O129" s="1"/>
    </row>
    <row r="130" spans="1:16" s="262" customFormat="1" ht="12.75" customHeight="1" x14ac:dyDescent="0.25">
      <c r="A130" s="298"/>
      <c r="B130" s="735"/>
      <c r="C130" s="736"/>
      <c r="D130" s="736"/>
      <c r="E130" s="736"/>
      <c r="F130" s="736"/>
      <c r="G130" s="737"/>
      <c r="H130" s="237"/>
      <c r="I130" s="265"/>
      <c r="J130" s="237"/>
      <c r="K130" s="265"/>
      <c r="L130" s="265"/>
      <c r="M130" s="1"/>
      <c r="N130" s="1"/>
      <c r="O130" s="1"/>
    </row>
    <row r="131" spans="1:16" s="262" customFormat="1" ht="17.25" customHeight="1" x14ac:dyDescent="0.25">
      <c r="A131" s="298"/>
      <c r="B131" s="738"/>
      <c r="C131" s="739"/>
      <c r="D131" s="739"/>
      <c r="E131" s="739"/>
      <c r="F131" s="739"/>
      <c r="G131" s="740"/>
      <c r="H131" s="237"/>
      <c r="I131" s="265"/>
      <c r="J131" s="237"/>
      <c r="K131" s="265"/>
      <c r="L131" s="265"/>
      <c r="M131" s="1"/>
      <c r="N131" s="1"/>
      <c r="O131" s="1"/>
    </row>
    <row r="132" spans="1:16" s="262" customFormat="1" ht="12.75" customHeight="1" x14ac:dyDescent="0.25">
      <c r="A132" s="298"/>
      <c r="B132" s="716"/>
      <c r="C132" s="716"/>
      <c r="D132" s="716"/>
      <c r="E132" s="716"/>
      <c r="F132" s="716"/>
      <c r="G132" s="716"/>
      <c r="H132" s="265"/>
      <c r="I132" s="265"/>
      <c r="J132" s="265"/>
      <c r="K132" s="265"/>
      <c r="L132" s="265"/>
      <c r="M132" s="1"/>
      <c r="N132" s="1"/>
      <c r="O132" s="1"/>
    </row>
    <row r="133" spans="1:16" s="262" customFormat="1" ht="12.75" customHeight="1" x14ac:dyDescent="0.25">
      <c r="A133" s="298"/>
      <c r="B133" s="741" t="s">
        <v>871</v>
      </c>
      <c r="C133" s="742"/>
      <c r="D133" s="742"/>
      <c r="E133" s="742"/>
      <c r="F133" s="742"/>
      <c r="G133" s="743"/>
      <c r="H133" s="265"/>
      <c r="I133" s="265"/>
      <c r="J133" s="265"/>
      <c r="K133" s="265"/>
      <c r="L133" s="265"/>
      <c r="M133" s="1"/>
      <c r="N133" s="1"/>
      <c r="O133" s="1"/>
    </row>
    <row r="134" spans="1:16" s="262" customFormat="1" ht="68.25" customHeight="1" x14ac:dyDescent="0.25">
      <c r="A134" s="298"/>
      <c r="B134" s="756" t="s">
        <v>1016</v>
      </c>
      <c r="C134" s="757"/>
      <c r="D134" s="757"/>
      <c r="E134" s="757"/>
      <c r="F134" s="757"/>
      <c r="G134" s="758"/>
      <c r="H134" s="1"/>
      <c r="I134" s="1"/>
      <c r="J134" s="1"/>
      <c r="K134" s="1"/>
      <c r="L134" s="1"/>
      <c r="M134" s="1"/>
      <c r="N134" s="1"/>
      <c r="O134" s="1"/>
    </row>
    <row r="135" spans="1:16" s="262" customFormat="1" ht="12.95" customHeight="1" x14ac:dyDescent="0.25">
      <c r="A135" s="298"/>
      <c r="B135" s="354"/>
      <c r="C135" s="354"/>
      <c r="D135" s="354"/>
      <c r="E135" s="354"/>
      <c r="F135" s="285"/>
      <c r="G135" s="285"/>
      <c r="H135" s="265"/>
      <c r="I135" s="265"/>
      <c r="J135" s="265"/>
      <c r="K135" s="265"/>
      <c r="L135" s="265"/>
      <c r="M135" s="1"/>
      <c r="N135" s="1"/>
      <c r="O135" s="1"/>
    </row>
    <row r="136" spans="1:16" s="273" customFormat="1" ht="18" customHeight="1" x14ac:dyDescent="0.2">
      <c r="A136" s="299"/>
      <c r="B136" s="274" t="s">
        <v>862</v>
      </c>
      <c r="C136" s="274" t="s">
        <v>877</v>
      </c>
      <c r="D136" s="726" t="s">
        <v>863</v>
      </c>
      <c r="E136" s="727"/>
      <c r="F136" s="285"/>
      <c r="G136" s="285"/>
      <c r="H136" s="276"/>
      <c r="I136" s="744" t="s">
        <v>991</v>
      </c>
      <c r="J136" s="745"/>
      <c r="K136" s="745"/>
      <c r="L136" s="745"/>
      <c r="M136" s="745"/>
      <c r="N136" s="746"/>
      <c r="O136" s="260" t="s">
        <v>878</v>
      </c>
      <c r="P136" s="386" t="s">
        <v>349</v>
      </c>
    </row>
    <row r="137" spans="1:16" s="267" customFormat="1" ht="18" x14ac:dyDescent="0.2">
      <c r="A137" s="297"/>
      <c r="B137" s="379" t="s">
        <v>114</v>
      </c>
      <c r="C137" s="278"/>
      <c r="D137" s="723" t="s">
        <v>853</v>
      </c>
      <c r="E137" s="725"/>
      <c r="F137" s="285"/>
      <c r="G137" s="285"/>
      <c r="H137" s="279"/>
      <c r="I137" s="713"/>
      <c r="J137" s="714"/>
      <c r="K137" s="714"/>
      <c r="L137" s="714"/>
      <c r="M137" s="714"/>
      <c r="N137" s="715"/>
      <c r="O137" s="384">
        <f>INDEX($E$13:$E$25,MATCH($D137,$B$13:$B$25,0))</f>
        <v>0</v>
      </c>
      <c r="P137" s="385">
        <f>O137*C137</f>
        <v>0</v>
      </c>
    </row>
    <row r="138" spans="1:16" s="267" customFormat="1" ht="18" x14ac:dyDescent="0.2">
      <c r="A138" s="297"/>
      <c r="B138" s="379" t="s">
        <v>114</v>
      </c>
      <c r="C138" s="278"/>
      <c r="D138" s="723" t="s">
        <v>854</v>
      </c>
      <c r="E138" s="725"/>
      <c r="F138" s="285"/>
      <c r="H138" s="279"/>
      <c r="I138" s="713"/>
      <c r="J138" s="714"/>
      <c r="K138" s="714"/>
      <c r="L138" s="714"/>
      <c r="M138" s="714"/>
      <c r="N138" s="715"/>
      <c r="O138" s="384">
        <f>INDEX($E$13:$E$25,MATCH($D138,$B$13:$B$25,0))</f>
        <v>0</v>
      </c>
      <c r="P138" s="385">
        <f>O138*C138</f>
        <v>0</v>
      </c>
    </row>
    <row r="139" spans="1:16" s="262" customFormat="1" ht="18" customHeight="1" x14ac:dyDescent="0.25">
      <c r="A139" s="298"/>
      <c r="B139" s="716"/>
      <c r="C139" s="716"/>
      <c r="D139" s="716"/>
      <c r="E139" s="716"/>
      <c r="F139" s="716"/>
      <c r="G139" s="716"/>
      <c r="H139" s="265"/>
      <c r="I139" s="265"/>
      <c r="J139" s="265"/>
      <c r="K139" s="265"/>
      <c r="L139" s="265"/>
      <c r="M139" s="1"/>
      <c r="N139" s="1"/>
      <c r="O139" s="66" t="s">
        <v>1047</v>
      </c>
      <c r="P139" s="385">
        <f>SUM(P137:P138)</f>
        <v>0</v>
      </c>
    </row>
    <row r="140" spans="1:16" s="273" customFormat="1" ht="32.25" customHeight="1" x14ac:dyDescent="0.2">
      <c r="A140" s="299"/>
      <c r="B140" s="717" t="s">
        <v>963</v>
      </c>
      <c r="C140" s="718"/>
      <c r="D140" s="718"/>
      <c r="E140" s="718"/>
      <c r="F140" s="718"/>
      <c r="G140" s="719"/>
      <c r="H140" s="280"/>
      <c r="I140" s="280"/>
      <c r="J140" s="280"/>
      <c r="K140" s="280"/>
      <c r="L140" s="285"/>
      <c r="M140" s="1"/>
      <c r="N140" s="1"/>
      <c r="O140" s="1"/>
      <c r="P140" s="285"/>
    </row>
    <row r="141" spans="1:16" s="262" customFormat="1" ht="18" x14ac:dyDescent="0.25">
      <c r="A141" s="298"/>
      <c r="B141" s="708"/>
      <c r="C141" s="709"/>
      <c r="D141" s="709"/>
      <c r="E141" s="709"/>
      <c r="F141" s="709"/>
      <c r="G141" s="710"/>
      <c r="H141" s="280"/>
      <c r="I141" s="280"/>
      <c r="J141" s="280"/>
      <c r="K141" s="280"/>
      <c r="L141" s="272"/>
      <c r="M141" s="1"/>
      <c r="N141" s="1"/>
      <c r="O141" s="1"/>
    </row>
    <row r="142" spans="1:16" s="262" customFormat="1" ht="18" x14ac:dyDescent="0.25">
      <c r="A142" s="298"/>
      <c r="B142" s="708"/>
      <c r="C142" s="709"/>
      <c r="D142" s="709"/>
      <c r="E142" s="709"/>
      <c r="F142" s="709"/>
      <c r="G142" s="710"/>
      <c r="H142" s="280"/>
      <c r="I142" s="280"/>
      <c r="J142" s="280"/>
      <c r="K142" s="280"/>
      <c r="L142" s="272"/>
      <c r="M142" s="1"/>
      <c r="N142" s="1"/>
      <c r="O142" s="1"/>
    </row>
    <row r="143" spans="1:16" s="262" customFormat="1" ht="18" x14ac:dyDescent="0.25">
      <c r="A143" s="298"/>
      <c r="B143" s="708"/>
      <c r="C143" s="709"/>
      <c r="D143" s="709"/>
      <c r="E143" s="709"/>
      <c r="F143" s="709"/>
      <c r="G143" s="710"/>
      <c r="H143" s="280"/>
      <c r="I143" s="280"/>
      <c r="J143" s="280"/>
      <c r="K143" s="280"/>
      <c r="L143" s="272"/>
      <c r="M143" s="1"/>
      <c r="N143" s="1"/>
      <c r="O143" s="1"/>
    </row>
    <row r="144" spans="1:16" s="262" customFormat="1" ht="18" x14ac:dyDescent="0.25">
      <c r="A144" s="298"/>
      <c r="B144" s="708"/>
      <c r="C144" s="709"/>
      <c r="D144" s="709"/>
      <c r="E144" s="709"/>
      <c r="F144" s="709"/>
      <c r="G144" s="710"/>
      <c r="H144" s="280"/>
      <c r="I144" s="280"/>
      <c r="J144" s="280"/>
      <c r="K144" s="280"/>
      <c r="M144" s="1"/>
      <c r="N144" s="1"/>
      <c r="O144" s="1"/>
    </row>
    <row r="145" spans="1:16" s="262" customFormat="1" ht="18" x14ac:dyDescent="0.25">
      <c r="A145" s="298"/>
      <c r="B145" s="708"/>
      <c r="C145" s="709"/>
      <c r="D145" s="709"/>
      <c r="E145" s="709"/>
      <c r="F145" s="709"/>
      <c r="G145" s="710"/>
      <c r="H145" s="280"/>
      <c r="I145" s="280"/>
      <c r="J145" s="280"/>
      <c r="K145" s="280"/>
      <c r="M145" s="1"/>
      <c r="N145" s="1"/>
      <c r="O145" s="1"/>
    </row>
    <row r="146" spans="1:16" s="262" customFormat="1" ht="18" x14ac:dyDescent="0.25">
      <c r="A146" s="298"/>
      <c r="B146" s="708"/>
      <c r="C146" s="709"/>
      <c r="D146" s="709"/>
      <c r="E146" s="709"/>
      <c r="F146" s="709"/>
      <c r="G146" s="710"/>
      <c r="H146" s="280"/>
      <c r="I146" s="280"/>
      <c r="J146" s="280"/>
      <c r="K146" s="280"/>
      <c r="M146" s="1"/>
      <c r="N146" s="1"/>
      <c r="O146" s="1"/>
    </row>
    <row r="147" spans="1:16" s="262" customFormat="1" ht="50.25" customHeight="1" x14ac:dyDescent="0.25">
      <c r="A147" s="298"/>
      <c r="B147" s="266"/>
      <c r="C147" s="1"/>
      <c r="D147" s="1"/>
      <c r="E147" s="259"/>
      <c r="F147" s="1"/>
      <c r="G147" s="29"/>
      <c r="H147" s="1"/>
      <c r="I147" s="1"/>
      <c r="J147" s="1"/>
      <c r="K147" s="1"/>
      <c r="L147" s="1"/>
      <c r="M147" s="1"/>
      <c r="N147" s="1"/>
      <c r="O147" s="1"/>
    </row>
    <row r="148" spans="1:16" s="262" customFormat="1" ht="20.25" customHeight="1" x14ac:dyDescent="0.25">
      <c r="A148" s="298"/>
      <c r="B148" s="311" t="s">
        <v>1067</v>
      </c>
      <c r="E148" s="264"/>
      <c r="G148" s="265"/>
      <c r="H148" s="254"/>
      <c r="I148" s="266"/>
      <c r="J148" s="287"/>
      <c r="K148" s="287"/>
      <c r="L148" s="287"/>
      <c r="M148" s="1"/>
      <c r="N148" s="1"/>
      <c r="O148" s="1"/>
    </row>
    <row r="149" spans="1:16" s="262" customFormat="1" ht="33" customHeight="1" x14ac:dyDescent="0.25">
      <c r="A149" s="298"/>
      <c r="B149" s="729" t="s">
        <v>879</v>
      </c>
      <c r="C149" s="730"/>
      <c r="D149" s="730"/>
      <c r="E149" s="730"/>
      <c r="F149" s="730"/>
      <c r="G149" s="731"/>
      <c r="H149" s="254"/>
      <c r="I149" s="266"/>
      <c r="J149" s="287"/>
      <c r="K149" s="287"/>
      <c r="L149" s="287"/>
      <c r="M149" s="1"/>
      <c r="N149" s="1"/>
      <c r="O149" s="1"/>
    </row>
    <row r="150" spans="1:16" s="262" customFormat="1" ht="12.75" customHeight="1" x14ac:dyDescent="0.25">
      <c r="A150" s="298"/>
      <c r="B150" s="732"/>
      <c r="C150" s="733"/>
      <c r="D150" s="733"/>
      <c r="E150" s="733"/>
      <c r="F150" s="733"/>
      <c r="G150" s="734"/>
      <c r="H150" s="268"/>
      <c r="I150" s="269"/>
      <c r="J150" s="270"/>
      <c r="K150" s="269"/>
      <c r="L150" s="265"/>
      <c r="M150" s="1"/>
      <c r="N150" s="1"/>
      <c r="O150" s="1"/>
    </row>
    <row r="151" spans="1:16" s="262" customFormat="1" ht="12.75" customHeight="1" x14ac:dyDescent="0.25">
      <c r="A151" s="298"/>
      <c r="B151" s="735"/>
      <c r="C151" s="736"/>
      <c r="D151" s="736"/>
      <c r="E151" s="736"/>
      <c r="F151" s="736"/>
      <c r="G151" s="737"/>
      <c r="H151" s="237"/>
      <c r="I151" s="265"/>
      <c r="J151" s="237"/>
      <c r="K151" s="265"/>
      <c r="L151" s="265"/>
      <c r="M151" s="1"/>
      <c r="N151" s="1"/>
      <c r="O151" s="1"/>
    </row>
    <row r="152" spans="1:16" s="262" customFormat="1" ht="17.25" customHeight="1" x14ac:dyDescent="0.25">
      <c r="A152" s="298"/>
      <c r="B152" s="738"/>
      <c r="C152" s="739"/>
      <c r="D152" s="739"/>
      <c r="E152" s="739"/>
      <c r="F152" s="739"/>
      <c r="G152" s="740"/>
      <c r="H152" s="237"/>
      <c r="I152" s="265"/>
      <c r="J152" s="237"/>
      <c r="K152" s="265"/>
      <c r="L152" s="265"/>
      <c r="M152" s="1"/>
      <c r="N152" s="1"/>
      <c r="O152" s="1"/>
    </row>
    <row r="153" spans="1:16" s="262" customFormat="1" ht="12.75" customHeight="1" x14ac:dyDescent="0.25">
      <c r="A153" s="298"/>
      <c r="B153" s="716"/>
      <c r="C153" s="716"/>
      <c r="D153" s="716"/>
      <c r="E153" s="716"/>
      <c r="F153" s="716"/>
      <c r="G153" s="716"/>
      <c r="H153" s="265"/>
      <c r="I153" s="265"/>
      <c r="J153" s="265"/>
      <c r="K153" s="265"/>
      <c r="L153" s="265"/>
      <c r="M153" s="1"/>
      <c r="N153" s="1"/>
      <c r="O153" s="1"/>
    </row>
    <row r="154" spans="1:16" s="262" customFormat="1" ht="12.75" customHeight="1" x14ac:dyDescent="0.25">
      <c r="A154" s="298"/>
      <c r="B154" s="741" t="s">
        <v>871</v>
      </c>
      <c r="C154" s="742"/>
      <c r="D154" s="742"/>
      <c r="E154" s="742"/>
      <c r="F154" s="742"/>
      <c r="G154" s="743"/>
      <c r="H154" s="265"/>
      <c r="I154" s="265"/>
      <c r="J154" s="265"/>
      <c r="K154" s="265"/>
      <c r="L154" s="265"/>
      <c r="M154" s="1"/>
      <c r="N154" s="1"/>
      <c r="O154" s="1"/>
    </row>
    <row r="155" spans="1:16" s="262" customFormat="1" ht="68.25" customHeight="1" x14ac:dyDescent="0.25">
      <c r="A155" s="298"/>
      <c r="B155" s="720" t="s">
        <v>1017</v>
      </c>
      <c r="C155" s="721"/>
      <c r="D155" s="721"/>
      <c r="E155" s="721"/>
      <c r="F155" s="721"/>
      <c r="G155" s="722"/>
      <c r="H155" s="1"/>
      <c r="I155" s="1"/>
      <c r="J155" s="1"/>
      <c r="K155" s="1"/>
      <c r="L155" s="1"/>
      <c r="M155" s="1"/>
      <c r="N155" s="1"/>
      <c r="O155" s="1"/>
    </row>
    <row r="156" spans="1:16" s="262" customFormat="1" ht="12.95" customHeight="1" x14ac:dyDescent="0.25">
      <c r="A156" s="298"/>
      <c r="B156" s="354"/>
      <c r="C156" s="354"/>
      <c r="D156" s="354"/>
      <c r="E156" s="354"/>
      <c r="F156" s="285"/>
      <c r="G156" s="285"/>
      <c r="H156" s="265"/>
      <c r="I156" s="265"/>
      <c r="J156" s="265"/>
      <c r="K156" s="265"/>
      <c r="L156" s="265"/>
      <c r="M156" s="1"/>
      <c r="N156" s="1"/>
      <c r="O156" s="1"/>
    </row>
    <row r="157" spans="1:16" s="273" customFormat="1" ht="18" customHeight="1" x14ac:dyDescent="0.2">
      <c r="A157" s="299"/>
      <c r="B157" s="274" t="s">
        <v>862</v>
      </c>
      <c r="C157" s="274" t="s">
        <v>877</v>
      </c>
      <c r="D157" s="726" t="s">
        <v>863</v>
      </c>
      <c r="E157" s="727"/>
      <c r="F157" s="358"/>
      <c r="G157" s="285"/>
      <c r="H157" s="276"/>
      <c r="I157" s="744" t="s">
        <v>991</v>
      </c>
      <c r="J157" s="745"/>
      <c r="K157" s="745"/>
      <c r="L157" s="745"/>
      <c r="M157" s="745"/>
      <c r="N157" s="746"/>
      <c r="O157" s="260" t="s">
        <v>878</v>
      </c>
      <c r="P157" s="386" t="s">
        <v>349</v>
      </c>
    </row>
    <row r="158" spans="1:16" s="262" customFormat="1" ht="18" x14ac:dyDescent="0.25">
      <c r="A158" s="298"/>
      <c r="B158" s="379" t="s">
        <v>114</v>
      </c>
      <c r="C158" s="278"/>
      <c r="D158" s="723" t="s">
        <v>854</v>
      </c>
      <c r="E158" s="725"/>
      <c r="F158" s="358"/>
      <c r="G158" s="285"/>
      <c r="H158" s="271"/>
      <c r="I158" s="713"/>
      <c r="J158" s="714"/>
      <c r="K158" s="714"/>
      <c r="L158" s="714"/>
      <c r="M158" s="714"/>
      <c r="N158" s="715"/>
      <c r="O158" s="384">
        <f t="shared" ref="O158:O165" si="7">INDEX($E$13:$E$25,MATCH($D158,$B$13:$B$25,0))</f>
        <v>0</v>
      </c>
      <c r="P158" s="385">
        <f t="shared" ref="P158:P165" si="8">O158*C158</f>
        <v>0</v>
      </c>
    </row>
    <row r="159" spans="1:16" s="262" customFormat="1" ht="18" x14ac:dyDescent="0.25">
      <c r="A159" s="298"/>
      <c r="B159" s="379" t="s">
        <v>114</v>
      </c>
      <c r="C159" s="278"/>
      <c r="D159" s="723" t="s">
        <v>853</v>
      </c>
      <c r="E159" s="725"/>
      <c r="F159" s="358"/>
      <c r="G159" s="285"/>
      <c r="H159" s="271"/>
      <c r="I159" s="713"/>
      <c r="J159" s="714"/>
      <c r="K159" s="714"/>
      <c r="L159" s="714"/>
      <c r="M159" s="714"/>
      <c r="N159" s="715"/>
      <c r="O159" s="384">
        <f t="shared" si="7"/>
        <v>0</v>
      </c>
      <c r="P159" s="385">
        <f t="shared" si="8"/>
        <v>0</v>
      </c>
    </row>
    <row r="160" spans="1:16" s="262" customFormat="1" ht="18" x14ac:dyDescent="0.25">
      <c r="A160" s="298"/>
      <c r="B160" s="379" t="s">
        <v>114</v>
      </c>
      <c r="C160" s="278"/>
      <c r="D160" s="723" t="s">
        <v>949</v>
      </c>
      <c r="E160" s="725"/>
      <c r="F160" s="358"/>
      <c r="G160" s="285"/>
      <c r="H160" s="271"/>
      <c r="I160" s="713"/>
      <c r="J160" s="714"/>
      <c r="K160" s="714"/>
      <c r="L160" s="714"/>
      <c r="M160" s="714"/>
      <c r="N160" s="715"/>
      <c r="O160" s="384">
        <f t="shared" si="7"/>
        <v>0</v>
      </c>
      <c r="P160" s="385">
        <f t="shared" si="8"/>
        <v>0</v>
      </c>
    </row>
    <row r="161" spans="1:16" s="262" customFormat="1" ht="18" x14ac:dyDescent="0.25">
      <c r="A161" s="298"/>
      <c r="B161" s="379" t="s">
        <v>114</v>
      </c>
      <c r="C161" s="278"/>
      <c r="D161" s="723" t="s">
        <v>851</v>
      </c>
      <c r="E161" s="725"/>
      <c r="F161" s="358"/>
      <c r="G161" s="285"/>
      <c r="H161" s="271"/>
      <c r="I161" s="713"/>
      <c r="J161" s="714"/>
      <c r="K161" s="714"/>
      <c r="L161" s="714"/>
      <c r="M161" s="714"/>
      <c r="N161" s="715"/>
      <c r="O161" s="384">
        <f t="shared" si="7"/>
        <v>0</v>
      </c>
      <c r="P161" s="385">
        <f t="shared" si="8"/>
        <v>0</v>
      </c>
    </row>
    <row r="162" spans="1:16" s="262" customFormat="1" ht="18" x14ac:dyDescent="0.25">
      <c r="A162" s="298"/>
      <c r="B162" s="379" t="s">
        <v>114</v>
      </c>
      <c r="C162" s="278"/>
      <c r="D162" s="723" t="s">
        <v>849</v>
      </c>
      <c r="E162" s="725"/>
      <c r="F162" s="285"/>
      <c r="H162" s="271"/>
      <c r="I162" s="713"/>
      <c r="J162" s="714"/>
      <c r="K162" s="714"/>
      <c r="L162" s="714"/>
      <c r="M162" s="714"/>
      <c r="N162" s="715"/>
      <c r="O162" s="384">
        <f t="shared" si="7"/>
        <v>0</v>
      </c>
      <c r="P162" s="385">
        <f t="shared" si="8"/>
        <v>0</v>
      </c>
    </row>
    <row r="163" spans="1:16" s="262" customFormat="1" ht="18" x14ac:dyDescent="0.25">
      <c r="A163" s="298"/>
      <c r="B163" s="379" t="s">
        <v>114</v>
      </c>
      <c r="C163" s="278"/>
      <c r="D163" s="723" t="s">
        <v>974</v>
      </c>
      <c r="E163" s="725"/>
      <c r="F163" s="358"/>
      <c r="G163" s="285"/>
      <c r="H163" s="271"/>
      <c r="I163" s="713"/>
      <c r="J163" s="714"/>
      <c r="K163" s="714"/>
      <c r="L163" s="714"/>
      <c r="M163" s="714"/>
      <c r="N163" s="715"/>
      <c r="O163" s="384">
        <f t="shared" si="7"/>
        <v>0</v>
      </c>
      <c r="P163" s="385">
        <f t="shared" si="8"/>
        <v>0</v>
      </c>
    </row>
    <row r="164" spans="1:16" s="262" customFormat="1" ht="18" x14ac:dyDescent="0.25">
      <c r="A164" s="298"/>
      <c r="B164" s="379" t="s">
        <v>114</v>
      </c>
      <c r="C164" s="278"/>
      <c r="D164" s="723" t="s">
        <v>858</v>
      </c>
      <c r="E164" s="725"/>
      <c r="F164" s="358"/>
      <c r="G164" s="285"/>
      <c r="H164" s="271"/>
      <c r="I164" s="713"/>
      <c r="J164" s="714"/>
      <c r="K164" s="714"/>
      <c r="L164" s="714"/>
      <c r="M164" s="714"/>
      <c r="N164" s="715"/>
      <c r="O164" s="384">
        <f t="shared" si="7"/>
        <v>0</v>
      </c>
      <c r="P164" s="385">
        <f t="shared" si="8"/>
        <v>0</v>
      </c>
    </row>
    <row r="165" spans="1:16" s="262" customFormat="1" ht="18" x14ac:dyDescent="0.25">
      <c r="A165" s="298"/>
      <c r="B165" s="379" t="s">
        <v>114</v>
      </c>
      <c r="C165" s="278"/>
      <c r="D165" s="723" t="s">
        <v>855</v>
      </c>
      <c r="E165" s="725"/>
      <c r="F165" s="358"/>
      <c r="G165" s="285"/>
      <c r="H165" s="271"/>
      <c r="I165" s="713"/>
      <c r="J165" s="714"/>
      <c r="K165" s="714"/>
      <c r="L165" s="714"/>
      <c r="M165" s="714"/>
      <c r="N165" s="715"/>
      <c r="O165" s="384">
        <f t="shared" si="7"/>
        <v>0</v>
      </c>
      <c r="P165" s="385">
        <f t="shared" si="8"/>
        <v>0</v>
      </c>
    </row>
    <row r="166" spans="1:16" s="262" customFormat="1" ht="18" customHeight="1" x14ac:dyDescent="0.25">
      <c r="A166" s="298"/>
      <c r="B166" s="354"/>
      <c r="C166" s="354"/>
      <c r="D166" s="354"/>
      <c r="E166" s="354"/>
      <c r="F166" s="354"/>
      <c r="G166" s="354"/>
      <c r="H166" s="265"/>
      <c r="I166" s="265"/>
      <c r="J166" s="265"/>
      <c r="K166" s="265"/>
      <c r="L166" s="265"/>
      <c r="M166" s="1"/>
      <c r="N166" s="1"/>
      <c r="O166" s="66" t="s">
        <v>1047</v>
      </c>
      <c r="P166" s="385">
        <f>SUM(P158:P165)</f>
        <v>0</v>
      </c>
    </row>
    <row r="167" spans="1:16" s="273" customFormat="1" ht="29.25" customHeight="1" x14ac:dyDescent="0.2">
      <c r="A167" s="299"/>
      <c r="B167" s="717" t="s">
        <v>963</v>
      </c>
      <c r="C167" s="718"/>
      <c r="D167" s="718"/>
      <c r="E167" s="718"/>
      <c r="F167" s="718"/>
      <c r="G167" s="719"/>
      <c r="H167" s="280"/>
      <c r="I167" s="280"/>
      <c r="J167" s="280"/>
      <c r="K167" s="280"/>
      <c r="L167" s="285"/>
      <c r="M167" s="1"/>
      <c r="N167" s="1"/>
      <c r="O167" s="1"/>
      <c r="P167" s="285"/>
    </row>
    <row r="168" spans="1:16" s="262" customFormat="1" ht="18" x14ac:dyDescent="0.25">
      <c r="A168" s="298"/>
      <c r="B168" s="708"/>
      <c r="C168" s="709"/>
      <c r="D168" s="709"/>
      <c r="E168" s="709"/>
      <c r="F168" s="709"/>
      <c r="G168" s="710"/>
      <c r="H168" s="280"/>
      <c r="I168" s="280"/>
      <c r="J168" s="280"/>
      <c r="K168" s="280"/>
      <c r="L168" s="272"/>
      <c r="M168" s="1"/>
      <c r="N168" s="1"/>
      <c r="O168" s="1"/>
    </row>
    <row r="169" spans="1:16" s="262" customFormat="1" ht="18" x14ac:dyDescent="0.25">
      <c r="A169" s="298"/>
      <c r="B169" s="708"/>
      <c r="C169" s="709"/>
      <c r="D169" s="709"/>
      <c r="E169" s="709"/>
      <c r="F169" s="709"/>
      <c r="G169" s="710"/>
      <c r="H169" s="280"/>
      <c r="I169" s="280"/>
      <c r="J169" s="280"/>
      <c r="K169" s="280"/>
      <c r="L169" s="272"/>
      <c r="M169" s="1"/>
      <c r="N169" s="1"/>
      <c r="O169" s="1"/>
    </row>
    <row r="170" spans="1:16" s="262" customFormat="1" ht="18" x14ac:dyDescent="0.25">
      <c r="A170" s="298"/>
      <c r="B170" s="708"/>
      <c r="C170" s="709"/>
      <c r="D170" s="709"/>
      <c r="E170" s="709"/>
      <c r="F170" s="709"/>
      <c r="G170" s="710"/>
      <c r="H170" s="280"/>
      <c r="I170" s="280"/>
      <c r="J170" s="280"/>
      <c r="K170" s="280"/>
      <c r="L170" s="272"/>
      <c r="M170" s="1"/>
      <c r="N170" s="1"/>
      <c r="O170" s="1"/>
    </row>
    <row r="171" spans="1:16" s="262" customFormat="1" ht="18" x14ac:dyDescent="0.25">
      <c r="A171" s="298"/>
      <c r="B171" s="708"/>
      <c r="C171" s="709"/>
      <c r="D171" s="709"/>
      <c r="E171" s="709"/>
      <c r="F171" s="709"/>
      <c r="G171" s="710"/>
      <c r="H171" s="280"/>
      <c r="I171" s="280"/>
      <c r="J171" s="280"/>
      <c r="K171" s="280"/>
      <c r="M171" s="1"/>
      <c r="N171" s="1"/>
      <c r="O171" s="1"/>
    </row>
    <row r="172" spans="1:16" s="262" customFormat="1" ht="18" x14ac:dyDescent="0.25">
      <c r="A172" s="298"/>
      <c r="B172" s="708"/>
      <c r="C172" s="709"/>
      <c r="D172" s="709"/>
      <c r="E172" s="709"/>
      <c r="F172" s="709"/>
      <c r="G172" s="710"/>
      <c r="H172" s="280"/>
      <c r="I172" s="280"/>
      <c r="J172" s="280"/>
      <c r="K172" s="280"/>
      <c r="M172" s="1"/>
      <c r="N172" s="1"/>
      <c r="O172" s="1"/>
    </row>
    <row r="173" spans="1:16" s="262" customFormat="1" ht="18" x14ac:dyDescent="0.25">
      <c r="A173" s="298"/>
      <c r="B173" s="708"/>
      <c r="C173" s="709"/>
      <c r="D173" s="709"/>
      <c r="E173" s="709"/>
      <c r="F173" s="709"/>
      <c r="G173" s="710"/>
      <c r="H173" s="280"/>
      <c r="I173" s="280"/>
      <c r="J173" s="280"/>
      <c r="K173" s="280"/>
      <c r="M173" s="1"/>
      <c r="N173" s="1"/>
      <c r="O173" s="1"/>
    </row>
    <row r="174" spans="1:16" s="262" customFormat="1" ht="50.25" customHeight="1" x14ac:dyDescent="0.25">
      <c r="A174" s="298"/>
      <c r="B174" s="266"/>
      <c r="C174" s="1"/>
      <c r="D174" s="1"/>
      <c r="E174" s="259"/>
      <c r="F174" s="1"/>
      <c r="G174" s="29"/>
      <c r="H174" s="1"/>
      <c r="I174" s="1"/>
      <c r="J174" s="1"/>
      <c r="K174" s="1"/>
      <c r="L174" s="1"/>
      <c r="M174" s="1"/>
      <c r="N174" s="1"/>
      <c r="O174" s="1"/>
    </row>
    <row r="175" spans="1:16" s="262" customFormat="1" ht="20.25" customHeight="1" x14ac:dyDescent="0.25">
      <c r="A175" s="298"/>
      <c r="B175" s="314" t="s">
        <v>1068</v>
      </c>
      <c r="E175" s="264"/>
      <c r="G175" s="265"/>
      <c r="H175" s="254"/>
      <c r="I175" s="266"/>
      <c r="J175" s="287"/>
      <c r="K175" s="287"/>
      <c r="L175" s="287"/>
      <c r="M175" s="1"/>
      <c r="N175" s="1"/>
      <c r="O175" s="1"/>
    </row>
    <row r="176" spans="1:16" s="262" customFormat="1" ht="24.95" customHeight="1" x14ac:dyDescent="0.25">
      <c r="A176" s="298"/>
      <c r="B176" s="729" t="s">
        <v>879</v>
      </c>
      <c r="C176" s="730"/>
      <c r="D176" s="730"/>
      <c r="E176" s="730"/>
      <c r="F176" s="730"/>
      <c r="G176" s="731"/>
      <c r="H176" s="254"/>
      <c r="I176" s="266"/>
      <c r="J176" s="287"/>
      <c r="K176" s="287"/>
      <c r="L176" s="287"/>
      <c r="M176" s="1"/>
      <c r="N176" s="1"/>
      <c r="O176" s="1"/>
    </row>
    <row r="177" spans="1:16" s="262" customFormat="1" ht="12.75" customHeight="1" x14ac:dyDescent="0.25">
      <c r="A177" s="298"/>
      <c r="B177" s="732"/>
      <c r="C177" s="733"/>
      <c r="D177" s="733"/>
      <c r="E177" s="733"/>
      <c r="F177" s="733"/>
      <c r="G177" s="734"/>
      <c r="H177" s="268"/>
      <c r="I177" s="269"/>
      <c r="J177" s="270"/>
      <c r="K177" s="269"/>
      <c r="L177" s="265"/>
      <c r="M177" s="1"/>
      <c r="N177" s="1"/>
      <c r="O177" s="1"/>
    </row>
    <row r="178" spans="1:16" s="262" customFormat="1" ht="12.75" customHeight="1" x14ac:dyDescent="0.25">
      <c r="A178" s="298"/>
      <c r="B178" s="735"/>
      <c r="C178" s="736"/>
      <c r="D178" s="736"/>
      <c r="E178" s="736"/>
      <c r="F178" s="736"/>
      <c r="G178" s="737"/>
      <c r="H178" s="237"/>
      <c r="I178" s="265"/>
      <c r="J178" s="237"/>
      <c r="K178" s="265"/>
      <c r="L178" s="265"/>
      <c r="M178" s="1"/>
      <c r="N178" s="1"/>
      <c r="O178" s="1"/>
    </row>
    <row r="179" spans="1:16" s="262" customFormat="1" ht="17.25" customHeight="1" x14ac:dyDescent="0.25">
      <c r="A179" s="298"/>
      <c r="B179" s="738"/>
      <c r="C179" s="739"/>
      <c r="D179" s="739"/>
      <c r="E179" s="739"/>
      <c r="F179" s="739"/>
      <c r="G179" s="740"/>
      <c r="H179" s="237"/>
      <c r="I179" s="265"/>
      <c r="J179" s="237"/>
      <c r="K179" s="265"/>
      <c r="L179" s="265"/>
      <c r="M179" s="1"/>
      <c r="N179" s="1"/>
      <c r="O179" s="1"/>
    </row>
    <row r="180" spans="1:16" s="262" customFormat="1" ht="12.95" customHeight="1" x14ac:dyDescent="0.25">
      <c r="A180" s="298"/>
      <c r="B180" s="716"/>
      <c r="C180" s="716"/>
      <c r="D180" s="716"/>
      <c r="E180" s="716"/>
      <c r="F180" s="716"/>
      <c r="G180" s="716"/>
      <c r="H180" s="265"/>
      <c r="I180" s="265"/>
      <c r="J180" s="265"/>
      <c r="K180" s="265"/>
      <c r="L180" s="265"/>
      <c r="M180" s="1"/>
      <c r="N180" s="1"/>
      <c r="O180" s="1"/>
    </row>
    <row r="181" spans="1:16" s="262" customFormat="1" ht="12.75" customHeight="1" x14ac:dyDescent="0.25">
      <c r="A181" s="298"/>
      <c r="B181" s="741" t="s">
        <v>871</v>
      </c>
      <c r="C181" s="742"/>
      <c r="D181" s="742"/>
      <c r="E181" s="742"/>
      <c r="F181" s="742"/>
      <c r="G181" s="743"/>
      <c r="H181" s="265"/>
      <c r="I181" s="265"/>
      <c r="J181" s="265"/>
      <c r="K181" s="265"/>
      <c r="L181" s="265"/>
      <c r="M181" s="1"/>
      <c r="N181" s="1"/>
      <c r="O181" s="1"/>
    </row>
    <row r="182" spans="1:16" s="262" customFormat="1" ht="123.75" customHeight="1" x14ac:dyDescent="0.25">
      <c r="A182" s="298"/>
      <c r="B182" s="720" t="s">
        <v>1018</v>
      </c>
      <c r="C182" s="721"/>
      <c r="D182" s="721"/>
      <c r="E182" s="721"/>
      <c r="F182" s="721"/>
      <c r="G182" s="722"/>
      <c r="H182" s="1"/>
      <c r="I182" s="1"/>
      <c r="J182" s="1"/>
      <c r="K182" s="1"/>
      <c r="L182" s="1"/>
      <c r="M182" s="1"/>
      <c r="N182" s="1"/>
      <c r="O182" s="1"/>
    </row>
    <row r="183" spans="1:16" s="262" customFormat="1" ht="12.95" customHeight="1" x14ac:dyDescent="0.25">
      <c r="A183" s="298"/>
      <c r="M183" s="1"/>
      <c r="N183" s="1"/>
      <c r="O183" s="1"/>
    </row>
    <row r="184" spans="1:16" s="273" customFormat="1" ht="18" customHeight="1" x14ac:dyDescent="0.2">
      <c r="A184" s="299"/>
      <c r="B184" s="274" t="s">
        <v>862</v>
      </c>
      <c r="C184" s="274" t="s">
        <v>877</v>
      </c>
      <c r="D184" s="726" t="s">
        <v>863</v>
      </c>
      <c r="E184" s="727"/>
      <c r="F184" s="358"/>
      <c r="G184" s="285"/>
      <c r="I184" s="744" t="s">
        <v>991</v>
      </c>
      <c r="J184" s="745"/>
      <c r="K184" s="745"/>
      <c r="L184" s="745"/>
      <c r="M184" s="745"/>
      <c r="N184" s="746"/>
      <c r="O184" s="260" t="s">
        <v>878</v>
      </c>
      <c r="P184" s="386" t="s">
        <v>349</v>
      </c>
    </row>
    <row r="185" spans="1:16" s="267" customFormat="1" ht="18" x14ac:dyDescent="0.2">
      <c r="A185" s="297"/>
      <c r="B185" s="379" t="s">
        <v>114</v>
      </c>
      <c r="C185" s="278"/>
      <c r="D185" s="723" t="s">
        <v>856</v>
      </c>
      <c r="E185" s="725"/>
      <c r="F185" s="358"/>
      <c r="G185" s="285"/>
      <c r="I185" s="713"/>
      <c r="J185" s="714"/>
      <c r="K185" s="714"/>
      <c r="L185" s="714"/>
      <c r="M185" s="714"/>
      <c r="N185" s="715"/>
      <c r="O185" s="384">
        <f>INDEX($E$13:$E$25,MATCH($D185,$B$13:$B$25,0))</f>
        <v>0</v>
      </c>
      <c r="P185" s="385">
        <f>O185*C185</f>
        <v>0</v>
      </c>
    </row>
    <row r="186" spans="1:16" s="267" customFormat="1" ht="18" x14ac:dyDescent="0.2">
      <c r="A186" s="297"/>
      <c r="B186" s="379" t="s">
        <v>114</v>
      </c>
      <c r="C186" s="278"/>
      <c r="D186" s="723" t="s">
        <v>855</v>
      </c>
      <c r="E186" s="725"/>
      <c r="F186" s="358"/>
      <c r="G186" s="285"/>
      <c r="I186" s="713"/>
      <c r="J186" s="714"/>
      <c r="K186" s="714"/>
      <c r="L186" s="714"/>
      <c r="M186" s="714"/>
      <c r="N186" s="715"/>
      <c r="O186" s="384">
        <f>INDEX($E$13:$E$25,MATCH($D186,$B$13:$B$25,0))</f>
        <v>0</v>
      </c>
      <c r="P186" s="385">
        <f>O186*C186</f>
        <v>0</v>
      </c>
    </row>
    <row r="187" spans="1:16" s="267" customFormat="1" ht="18" x14ac:dyDescent="0.2">
      <c r="A187" s="297"/>
      <c r="B187" s="379" t="s">
        <v>114</v>
      </c>
      <c r="C187" s="278"/>
      <c r="D187" s="723" t="s">
        <v>949</v>
      </c>
      <c r="E187" s="725"/>
      <c r="F187" s="358"/>
      <c r="G187" s="285"/>
      <c r="I187" s="713"/>
      <c r="J187" s="714"/>
      <c r="K187" s="714"/>
      <c r="L187" s="714"/>
      <c r="M187" s="714"/>
      <c r="N187" s="715"/>
      <c r="O187" s="384">
        <f>INDEX($E$13:$E$25,MATCH($D187,$B$13:$B$25,0))</f>
        <v>0</v>
      </c>
      <c r="P187" s="385">
        <f>O187*C187</f>
        <v>0</v>
      </c>
    </row>
    <row r="188" spans="1:16" s="267" customFormat="1" ht="18" customHeight="1" x14ac:dyDescent="0.2">
      <c r="A188" s="297"/>
      <c r="E188" s="288"/>
      <c r="M188" s="21"/>
      <c r="N188" s="21"/>
      <c r="O188" s="66" t="s">
        <v>1047</v>
      </c>
      <c r="P188" s="385">
        <f>SUM(P185:P187)</f>
        <v>0</v>
      </c>
    </row>
    <row r="189" spans="1:16" s="273" customFormat="1" ht="18" x14ac:dyDescent="0.2">
      <c r="A189" s="299"/>
      <c r="B189" s="717" t="s">
        <v>963</v>
      </c>
      <c r="C189" s="718"/>
      <c r="D189" s="718"/>
      <c r="E189" s="718"/>
      <c r="F189" s="718"/>
      <c r="G189" s="719"/>
      <c r="H189" s="280"/>
      <c r="I189" s="280"/>
      <c r="J189" s="280"/>
      <c r="K189" s="280"/>
      <c r="L189" s="285"/>
      <c r="M189" s="1"/>
      <c r="N189" s="1"/>
      <c r="O189" s="1"/>
      <c r="P189" s="285"/>
    </row>
    <row r="190" spans="1:16" s="262" customFormat="1" ht="18" x14ac:dyDescent="0.25">
      <c r="A190" s="298"/>
      <c r="B190" s="708"/>
      <c r="C190" s="709"/>
      <c r="D190" s="709"/>
      <c r="E190" s="709"/>
      <c r="F190" s="709"/>
      <c r="G190" s="710"/>
      <c r="H190" s="280"/>
      <c r="I190" s="280"/>
      <c r="J190" s="280"/>
      <c r="K190" s="280"/>
      <c r="L190" s="272"/>
      <c r="M190" s="1"/>
      <c r="N190" s="1"/>
      <c r="O190" s="1"/>
    </row>
    <row r="191" spans="1:16" s="262" customFormat="1" ht="18" x14ac:dyDescent="0.25">
      <c r="A191" s="298"/>
      <c r="B191" s="708"/>
      <c r="C191" s="709"/>
      <c r="D191" s="709"/>
      <c r="E191" s="709"/>
      <c r="F191" s="709"/>
      <c r="G191" s="710"/>
      <c r="H191" s="280"/>
      <c r="I191" s="280"/>
      <c r="J191" s="280"/>
      <c r="K191" s="280"/>
      <c r="L191" s="272"/>
      <c r="M191" s="1"/>
      <c r="N191" s="1"/>
      <c r="O191" s="1"/>
    </row>
    <row r="192" spans="1:16" s="262" customFormat="1" ht="18" x14ac:dyDescent="0.25">
      <c r="A192" s="298"/>
      <c r="B192" s="708"/>
      <c r="C192" s="709"/>
      <c r="D192" s="709"/>
      <c r="E192" s="709"/>
      <c r="F192" s="709"/>
      <c r="G192" s="710"/>
      <c r="H192" s="280"/>
      <c r="I192" s="237"/>
      <c r="J192" s="280"/>
      <c r="K192" s="280"/>
      <c r="L192" s="272"/>
      <c r="M192" s="1"/>
      <c r="N192" s="1"/>
      <c r="O192" s="1"/>
    </row>
    <row r="193" spans="1:16" s="262" customFormat="1" ht="18" x14ac:dyDescent="0.25">
      <c r="A193" s="298"/>
      <c r="B193" s="708"/>
      <c r="C193" s="709"/>
      <c r="D193" s="709"/>
      <c r="E193" s="709"/>
      <c r="F193" s="709"/>
      <c r="G193" s="710"/>
      <c r="H193" s="280"/>
      <c r="I193" s="280"/>
      <c r="J193" s="280"/>
      <c r="K193" s="280"/>
      <c r="M193" s="1"/>
      <c r="N193" s="1"/>
      <c r="O193" s="1"/>
    </row>
    <row r="194" spans="1:16" s="262" customFormat="1" ht="18" x14ac:dyDescent="0.25">
      <c r="A194" s="298"/>
      <c r="B194" s="708"/>
      <c r="C194" s="709"/>
      <c r="D194" s="709"/>
      <c r="E194" s="709"/>
      <c r="F194" s="709"/>
      <c r="G194" s="710"/>
      <c r="H194" s="280"/>
      <c r="I194" s="280"/>
      <c r="J194" s="280"/>
      <c r="K194" s="280"/>
      <c r="M194" s="1"/>
      <c r="N194" s="1"/>
      <c r="O194" s="1"/>
    </row>
    <row r="195" spans="1:16" s="262" customFormat="1" ht="18" x14ac:dyDescent="0.25">
      <c r="A195" s="298"/>
      <c r="B195" s="708"/>
      <c r="C195" s="709"/>
      <c r="D195" s="709"/>
      <c r="E195" s="709"/>
      <c r="F195" s="709"/>
      <c r="G195" s="710"/>
      <c r="H195" s="280"/>
      <c r="I195" s="280"/>
      <c r="J195" s="280"/>
      <c r="K195" s="280"/>
      <c r="M195" s="1"/>
      <c r="N195" s="1"/>
      <c r="O195" s="1"/>
    </row>
    <row r="196" spans="1:16" s="262" customFormat="1" ht="50.25" customHeight="1" x14ac:dyDescent="0.25">
      <c r="A196" s="298"/>
      <c r="B196" s="266"/>
      <c r="C196" s="1"/>
      <c r="D196" s="1"/>
      <c r="E196" s="259"/>
      <c r="F196" s="1"/>
      <c r="G196" s="29"/>
      <c r="H196" s="1"/>
      <c r="I196" s="280"/>
      <c r="J196" s="280"/>
      <c r="K196" s="280"/>
      <c r="L196" s="1"/>
      <c r="M196" s="1"/>
      <c r="N196" s="1"/>
      <c r="O196" s="1"/>
    </row>
    <row r="197" spans="1:16" s="262" customFormat="1" ht="20.25" customHeight="1" x14ac:dyDescent="0.25">
      <c r="A197" s="298"/>
      <c r="B197" s="314" t="s">
        <v>1069</v>
      </c>
      <c r="E197" s="264"/>
      <c r="G197" s="265"/>
      <c r="H197" s="254"/>
      <c r="I197" s="266"/>
      <c r="J197" s="287"/>
      <c r="K197" s="287"/>
      <c r="L197" s="287"/>
      <c r="M197" s="1"/>
      <c r="N197" s="1"/>
      <c r="O197" s="1"/>
    </row>
    <row r="198" spans="1:16" s="262" customFormat="1" ht="18" customHeight="1" x14ac:dyDescent="0.25">
      <c r="A198" s="298"/>
      <c r="B198" s="729" t="s">
        <v>879</v>
      </c>
      <c r="C198" s="730"/>
      <c r="D198" s="730"/>
      <c r="E198" s="730"/>
      <c r="F198" s="730"/>
      <c r="G198" s="731"/>
      <c r="H198" s="254"/>
      <c r="I198" s="266"/>
      <c r="J198" s="287"/>
      <c r="K198" s="287"/>
      <c r="L198" s="287"/>
      <c r="M198" s="1"/>
      <c r="N198" s="1"/>
      <c r="O198" s="1"/>
    </row>
    <row r="199" spans="1:16" s="262" customFormat="1" ht="12.75" customHeight="1" x14ac:dyDescent="0.25">
      <c r="A199" s="298"/>
      <c r="B199" s="732"/>
      <c r="C199" s="733"/>
      <c r="D199" s="733"/>
      <c r="E199" s="733"/>
      <c r="F199" s="733"/>
      <c r="G199" s="734"/>
      <c r="H199" s="268"/>
      <c r="I199" s="269"/>
      <c r="J199" s="270"/>
      <c r="K199" s="269"/>
      <c r="L199" s="265"/>
      <c r="M199" s="1"/>
      <c r="N199" s="1"/>
      <c r="O199" s="1"/>
    </row>
    <row r="200" spans="1:16" s="262" customFormat="1" ht="12.75" customHeight="1" x14ac:dyDescent="0.25">
      <c r="A200" s="298"/>
      <c r="B200" s="735"/>
      <c r="C200" s="736"/>
      <c r="D200" s="736"/>
      <c r="E200" s="736"/>
      <c r="F200" s="736"/>
      <c r="G200" s="737"/>
      <c r="H200" s="237"/>
      <c r="I200" s="265"/>
      <c r="J200" s="237"/>
      <c r="K200" s="265"/>
      <c r="L200" s="265"/>
      <c r="M200" s="1"/>
      <c r="N200" s="1"/>
      <c r="O200" s="1"/>
    </row>
    <row r="201" spans="1:16" s="262" customFormat="1" ht="17.25" customHeight="1" x14ac:dyDescent="0.25">
      <c r="A201" s="298"/>
      <c r="B201" s="738"/>
      <c r="C201" s="739"/>
      <c r="D201" s="739"/>
      <c r="E201" s="739"/>
      <c r="F201" s="739"/>
      <c r="G201" s="740"/>
      <c r="H201" s="237"/>
      <c r="I201" s="265"/>
      <c r="J201" s="237"/>
      <c r="K201" s="265"/>
      <c r="L201" s="265"/>
      <c r="M201" s="1"/>
      <c r="N201" s="1"/>
      <c r="O201" s="1"/>
    </row>
    <row r="202" spans="1:16" s="262" customFormat="1" ht="12.95" customHeight="1" x14ac:dyDescent="0.25">
      <c r="A202" s="298"/>
      <c r="B202" s="716"/>
      <c r="C202" s="716"/>
      <c r="D202" s="716"/>
      <c r="E202" s="716"/>
      <c r="F202" s="716"/>
      <c r="G202" s="716"/>
      <c r="H202" s="265"/>
      <c r="I202" s="265"/>
      <c r="J202" s="265"/>
      <c r="K202" s="265"/>
      <c r="L202" s="265"/>
      <c r="M202" s="1"/>
      <c r="N202" s="1"/>
      <c r="O202" s="1"/>
    </row>
    <row r="203" spans="1:16" s="262" customFormat="1" ht="12.75" customHeight="1" x14ac:dyDescent="0.25">
      <c r="A203" s="298"/>
      <c r="B203" s="741" t="s">
        <v>871</v>
      </c>
      <c r="C203" s="742"/>
      <c r="D203" s="742"/>
      <c r="E203" s="742"/>
      <c r="F203" s="742"/>
      <c r="G203" s="743"/>
      <c r="H203" s="265"/>
      <c r="I203" s="265"/>
      <c r="J203" s="265"/>
      <c r="K203" s="265"/>
      <c r="L203" s="265"/>
      <c r="M203" s="1"/>
      <c r="N203" s="1"/>
      <c r="O203" s="1"/>
    </row>
    <row r="204" spans="1:16" s="262" customFormat="1" ht="104.25" customHeight="1" x14ac:dyDescent="0.25">
      <c r="A204" s="298"/>
      <c r="B204" s="720" t="s">
        <v>981</v>
      </c>
      <c r="C204" s="721"/>
      <c r="D204" s="721"/>
      <c r="E204" s="721"/>
      <c r="F204" s="721"/>
      <c r="G204" s="722"/>
      <c r="H204" s="1"/>
      <c r="I204" s="1"/>
      <c r="J204" s="1"/>
      <c r="K204" s="1"/>
      <c r="L204" s="1"/>
      <c r="M204" s="1"/>
      <c r="N204" s="1"/>
      <c r="O204" s="1"/>
    </row>
    <row r="205" spans="1:16" s="267" customFormat="1" ht="12.95" customHeight="1" x14ac:dyDescent="0.2">
      <c r="A205" s="297"/>
      <c r="E205" s="288"/>
      <c r="O205" s="242"/>
    </row>
    <row r="206" spans="1:16" s="273" customFormat="1" ht="24.95" customHeight="1" x14ac:dyDescent="0.2">
      <c r="A206" s="299"/>
      <c r="B206" s="274" t="s">
        <v>862</v>
      </c>
      <c r="C206" s="274" t="s">
        <v>877</v>
      </c>
      <c r="D206" s="726" t="s">
        <v>863</v>
      </c>
      <c r="E206" s="727"/>
      <c r="F206" s="358"/>
      <c r="G206" s="285"/>
      <c r="H206" s="276"/>
      <c r="I206" s="747" t="s">
        <v>991</v>
      </c>
      <c r="J206" s="748"/>
      <c r="K206" s="748"/>
      <c r="L206" s="748"/>
      <c r="M206" s="748"/>
      <c r="N206" s="749"/>
      <c r="O206" s="260" t="s">
        <v>878</v>
      </c>
      <c r="P206" s="386" t="s">
        <v>349</v>
      </c>
    </row>
    <row r="207" spans="1:16" s="262" customFormat="1" ht="18" x14ac:dyDescent="0.25">
      <c r="A207" s="298"/>
      <c r="B207" s="379" t="s">
        <v>114</v>
      </c>
      <c r="C207" s="278"/>
      <c r="D207" s="723" t="s">
        <v>856</v>
      </c>
      <c r="E207" s="725"/>
      <c r="F207" s="358"/>
      <c r="G207" s="285"/>
      <c r="H207" s="279"/>
      <c r="I207" s="713"/>
      <c r="J207" s="714"/>
      <c r="K207" s="714"/>
      <c r="L207" s="714"/>
      <c r="M207" s="714"/>
      <c r="N207" s="715"/>
      <c r="O207" s="384">
        <f>INDEX($E$13:$E$25,MATCH($D207,$B$13:$B$25,0))</f>
        <v>0</v>
      </c>
      <c r="P207" s="385">
        <f>O207*C207</f>
        <v>0</v>
      </c>
    </row>
    <row r="208" spans="1:16" s="267" customFormat="1" ht="18" customHeight="1" x14ac:dyDescent="0.2">
      <c r="A208" s="297"/>
      <c r="E208" s="288"/>
      <c r="O208" s="66" t="s">
        <v>1047</v>
      </c>
      <c r="P208" s="385">
        <f>SUM(P207:P207)</f>
        <v>0</v>
      </c>
    </row>
    <row r="209" spans="1:17" s="273" customFormat="1" ht="29.25" customHeight="1" x14ac:dyDescent="0.2">
      <c r="A209" s="299"/>
      <c r="B209" s="717" t="s">
        <v>963</v>
      </c>
      <c r="C209" s="718"/>
      <c r="D209" s="718"/>
      <c r="E209" s="718"/>
      <c r="F209" s="718"/>
      <c r="G209" s="719"/>
      <c r="H209" s="280"/>
      <c r="I209" s="280"/>
      <c r="J209" s="280"/>
      <c r="K209" s="280"/>
      <c r="L209" s="280"/>
      <c r="M209" s="280"/>
      <c r="N209" s="280"/>
      <c r="O209" s="280"/>
      <c r="P209" s="280"/>
      <c r="Q209" s="280"/>
    </row>
    <row r="210" spans="1:17" s="262" customFormat="1" ht="18" x14ac:dyDescent="0.25">
      <c r="A210" s="298"/>
      <c r="B210" s="708"/>
      <c r="C210" s="709"/>
      <c r="D210" s="709"/>
      <c r="E210" s="709"/>
      <c r="F210" s="709"/>
      <c r="G210" s="710"/>
      <c r="H210" s="280"/>
      <c r="I210" s="280"/>
      <c r="J210" s="280"/>
      <c r="K210" s="280"/>
      <c r="L210" s="272"/>
      <c r="M210" s="1"/>
      <c r="N210" s="1"/>
      <c r="O210" s="1"/>
    </row>
    <row r="211" spans="1:17" s="262" customFormat="1" ht="18" x14ac:dyDescent="0.25">
      <c r="A211" s="298"/>
      <c r="B211" s="708"/>
      <c r="C211" s="709"/>
      <c r="D211" s="709"/>
      <c r="E211" s="709"/>
      <c r="F211" s="709"/>
      <c r="G211" s="710"/>
      <c r="H211" s="280"/>
      <c r="I211" s="280"/>
      <c r="J211" s="280"/>
      <c r="K211" s="280"/>
      <c r="L211" s="272"/>
      <c r="M211" s="1"/>
      <c r="N211" s="1"/>
      <c r="O211" s="1"/>
    </row>
    <row r="212" spans="1:17" s="262" customFormat="1" ht="18" x14ac:dyDescent="0.25">
      <c r="A212" s="298"/>
      <c r="B212" s="708"/>
      <c r="C212" s="709"/>
      <c r="D212" s="709"/>
      <c r="E212" s="709"/>
      <c r="F212" s="709"/>
      <c r="G212" s="710"/>
      <c r="H212" s="280"/>
      <c r="I212" s="280"/>
      <c r="J212" s="280"/>
      <c r="K212" s="280"/>
      <c r="L212" s="272"/>
      <c r="M212" s="1"/>
      <c r="N212" s="1"/>
      <c r="O212" s="1"/>
    </row>
    <row r="213" spans="1:17" s="262" customFormat="1" ht="18" x14ac:dyDescent="0.25">
      <c r="A213" s="298"/>
      <c r="B213" s="708"/>
      <c r="C213" s="709"/>
      <c r="D213" s="709"/>
      <c r="E213" s="709"/>
      <c r="F213" s="709"/>
      <c r="G213" s="710"/>
      <c r="H213" s="280"/>
      <c r="I213" s="280"/>
      <c r="J213" s="280"/>
      <c r="K213" s="280"/>
      <c r="M213" s="1"/>
      <c r="N213" s="1"/>
      <c r="O213" s="1"/>
    </row>
    <row r="214" spans="1:17" s="262" customFormat="1" ht="18" x14ac:dyDescent="0.25">
      <c r="A214" s="298"/>
      <c r="B214" s="708"/>
      <c r="C214" s="709"/>
      <c r="D214" s="709"/>
      <c r="E214" s="709"/>
      <c r="F214" s="709"/>
      <c r="G214" s="710"/>
      <c r="H214" s="280"/>
      <c r="I214" s="280"/>
      <c r="J214" s="280"/>
      <c r="K214" s="280"/>
      <c r="M214" s="1"/>
      <c r="N214" s="1"/>
      <c r="O214" s="1"/>
    </row>
    <row r="215" spans="1:17" s="262" customFormat="1" ht="18" x14ac:dyDescent="0.25">
      <c r="A215" s="298"/>
      <c r="B215" s="708"/>
      <c r="C215" s="709"/>
      <c r="D215" s="709"/>
      <c r="E215" s="709"/>
      <c r="F215" s="709"/>
      <c r="G215" s="710"/>
      <c r="H215" s="280"/>
      <c r="I215" s="280"/>
      <c r="J215" s="280"/>
      <c r="K215" s="280"/>
      <c r="M215" s="1"/>
      <c r="N215" s="1"/>
      <c r="O215" s="1"/>
    </row>
    <row r="216" spans="1:17" s="262" customFormat="1" ht="50.25" customHeight="1" x14ac:dyDescent="0.25">
      <c r="A216" s="298"/>
      <c r="B216" s="266"/>
      <c r="C216" s="1"/>
      <c r="D216" s="1"/>
      <c r="E216" s="259"/>
      <c r="F216" s="1"/>
      <c r="G216" s="29"/>
      <c r="H216" s="1"/>
      <c r="I216" s="1"/>
      <c r="J216" s="1"/>
      <c r="K216" s="1"/>
      <c r="L216" s="1"/>
      <c r="M216" s="1"/>
      <c r="N216" s="1"/>
      <c r="O216" s="1"/>
    </row>
    <row r="217" spans="1:17" s="262" customFormat="1" ht="20.25" customHeight="1" x14ac:dyDescent="0.25">
      <c r="A217" s="298"/>
      <c r="B217" s="314" t="s">
        <v>1070</v>
      </c>
      <c r="E217" s="264"/>
      <c r="G217" s="265"/>
      <c r="H217" s="254"/>
      <c r="I217" s="266"/>
      <c r="J217" s="287"/>
      <c r="K217" s="287"/>
      <c r="L217" s="287"/>
      <c r="M217" s="1"/>
      <c r="N217" s="1"/>
      <c r="O217" s="1"/>
    </row>
    <row r="218" spans="1:17" s="262" customFormat="1" ht="18" customHeight="1" x14ac:dyDescent="0.25">
      <c r="A218" s="298"/>
      <c r="B218" s="729" t="s">
        <v>879</v>
      </c>
      <c r="C218" s="730"/>
      <c r="D218" s="730"/>
      <c r="E218" s="730"/>
      <c r="F218" s="730"/>
      <c r="G218" s="731"/>
      <c r="H218" s="254"/>
      <c r="I218" s="266"/>
      <c r="J218" s="287"/>
      <c r="K218" s="287"/>
      <c r="L218" s="287"/>
      <c r="M218" s="1"/>
      <c r="N218" s="1"/>
      <c r="O218" s="1"/>
    </row>
    <row r="219" spans="1:17" s="262" customFormat="1" ht="12.75" customHeight="1" x14ac:dyDescent="0.25">
      <c r="A219" s="298"/>
      <c r="B219" s="732"/>
      <c r="C219" s="733"/>
      <c r="D219" s="733"/>
      <c r="E219" s="733"/>
      <c r="F219" s="733"/>
      <c r="G219" s="734"/>
      <c r="H219" s="268"/>
      <c r="I219" s="269"/>
      <c r="J219" s="270"/>
      <c r="K219" s="269"/>
      <c r="L219" s="265"/>
      <c r="M219" s="1"/>
      <c r="N219" s="1"/>
      <c r="O219" s="1"/>
    </row>
    <row r="220" spans="1:17" s="262" customFormat="1" ht="12.75" customHeight="1" x14ac:dyDescent="0.25">
      <c r="A220" s="298"/>
      <c r="B220" s="735"/>
      <c r="C220" s="736"/>
      <c r="D220" s="736"/>
      <c r="E220" s="736"/>
      <c r="F220" s="736"/>
      <c r="G220" s="737"/>
      <c r="H220" s="237"/>
      <c r="I220" s="265"/>
      <c r="J220" s="237"/>
      <c r="K220" s="265"/>
      <c r="L220" s="265"/>
      <c r="M220" s="1"/>
      <c r="N220" s="1"/>
      <c r="O220" s="1"/>
    </row>
    <row r="221" spans="1:17" s="262" customFormat="1" ht="17.25" customHeight="1" x14ac:dyDescent="0.25">
      <c r="A221" s="298"/>
      <c r="B221" s="738"/>
      <c r="C221" s="739"/>
      <c r="D221" s="739"/>
      <c r="E221" s="739"/>
      <c r="F221" s="739"/>
      <c r="G221" s="740"/>
      <c r="H221" s="237"/>
      <c r="I221" s="265"/>
      <c r="J221" s="237"/>
      <c r="K221" s="265"/>
      <c r="L221" s="265"/>
      <c r="M221" s="1"/>
      <c r="N221" s="1"/>
      <c r="O221" s="1"/>
    </row>
    <row r="222" spans="1:17" s="262" customFormat="1" ht="12.95" customHeight="1" x14ac:dyDescent="0.25">
      <c r="A222" s="298"/>
      <c r="B222" s="716"/>
      <c r="C222" s="716"/>
      <c r="D222" s="716"/>
      <c r="E222" s="716"/>
      <c r="F222" s="716"/>
      <c r="G222" s="716"/>
      <c r="H222" s="265"/>
      <c r="I222" s="265"/>
      <c r="J222" s="265"/>
      <c r="K222" s="265"/>
      <c r="L222" s="265"/>
      <c r="M222" s="1"/>
      <c r="N222" s="1"/>
      <c r="O222" s="1"/>
    </row>
    <row r="223" spans="1:17" s="262" customFormat="1" ht="12.75" customHeight="1" x14ac:dyDescent="0.25">
      <c r="A223" s="298"/>
      <c r="B223" s="741" t="s">
        <v>871</v>
      </c>
      <c r="C223" s="742"/>
      <c r="D223" s="742"/>
      <c r="E223" s="742"/>
      <c r="F223" s="742"/>
      <c r="G223" s="743"/>
      <c r="H223" s="265"/>
      <c r="I223" s="265"/>
      <c r="J223" s="265"/>
      <c r="K223" s="265"/>
      <c r="L223" s="265"/>
      <c r="M223" s="1"/>
      <c r="N223" s="1"/>
      <c r="O223" s="1"/>
    </row>
    <row r="224" spans="1:17" s="262" customFormat="1" ht="133.5" customHeight="1" x14ac:dyDescent="0.25">
      <c r="A224" s="298"/>
      <c r="B224" s="720" t="s">
        <v>982</v>
      </c>
      <c r="C224" s="721"/>
      <c r="D224" s="721"/>
      <c r="E224" s="721"/>
      <c r="F224" s="721"/>
      <c r="G224" s="722"/>
      <c r="H224" s="1"/>
      <c r="I224" s="1"/>
      <c r="J224" s="1"/>
      <c r="K224" s="1"/>
      <c r="L224" s="1"/>
      <c r="M224" s="1"/>
      <c r="N224" s="1"/>
      <c r="O224" s="1"/>
    </row>
    <row r="225" spans="1:16" s="262" customFormat="1" ht="12.95" customHeight="1" x14ac:dyDescent="0.25">
      <c r="A225" s="298"/>
      <c r="B225" s="354"/>
      <c r="C225" s="354"/>
      <c r="D225" s="354"/>
      <c r="E225" s="354"/>
      <c r="F225" s="354"/>
      <c r="G225" s="354"/>
      <c r="H225" s="265"/>
      <c r="I225" s="265"/>
      <c r="J225" s="265"/>
      <c r="K225" s="265"/>
      <c r="L225" s="265"/>
      <c r="M225" s="1"/>
      <c r="N225" s="1"/>
      <c r="O225" s="1"/>
    </row>
    <row r="226" spans="1:16" s="273" customFormat="1" ht="18" customHeight="1" x14ac:dyDescent="0.2">
      <c r="A226" s="299"/>
      <c r="B226" s="274" t="s">
        <v>862</v>
      </c>
      <c r="C226" s="274" t="s">
        <v>877</v>
      </c>
      <c r="D226" s="726" t="s">
        <v>863</v>
      </c>
      <c r="E226" s="727"/>
      <c r="F226" s="358"/>
      <c r="G226" s="285"/>
      <c r="H226" s="276"/>
      <c r="I226" s="744" t="s">
        <v>991</v>
      </c>
      <c r="J226" s="745"/>
      <c r="K226" s="745"/>
      <c r="L226" s="745"/>
      <c r="M226" s="745"/>
      <c r="N226" s="746"/>
      <c r="O226" s="260" t="s">
        <v>878</v>
      </c>
      <c r="P226" s="386" t="s">
        <v>349</v>
      </c>
    </row>
    <row r="227" spans="1:16" s="262" customFormat="1" ht="18" x14ac:dyDescent="0.25">
      <c r="A227" s="298"/>
      <c r="B227" s="379" t="s">
        <v>114</v>
      </c>
      <c r="C227" s="278"/>
      <c r="D227" s="723" t="s">
        <v>856</v>
      </c>
      <c r="E227" s="725"/>
      <c r="F227" s="358"/>
      <c r="G227" s="285"/>
      <c r="H227" s="279"/>
      <c r="I227" s="713"/>
      <c r="J227" s="714"/>
      <c r="K227" s="714"/>
      <c r="L227" s="714"/>
      <c r="M227" s="714"/>
      <c r="N227" s="715"/>
      <c r="O227" s="384">
        <f>INDEX($E$13:$E$25,MATCH($D227,$B$13:$B$25,0))</f>
        <v>0</v>
      </c>
      <c r="P227" s="385">
        <f>O227*C227</f>
        <v>0</v>
      </c>
    </row>
    <row r="228" spans="1:16" s="267" customFormat="1" ht="18" customHeight="1" x14ac:dyDescent="0.2">
      <c r="A228" s="297"/>
      <c r="D228" s="283"/>
      <c r="E228" s="288"/>
      <c r="M228" s="21"/>
      <c r="N228" s="21"/>
      <c r="O228" s="66" t="s">
        <v>1047</v>
      </c>
      <c r="P228" s="385">
        <f>SUM(P227:P227)</f>
        <v>0</v>
      </c>
    </row>
    <row r="229" spans="1:16" s="273" customFormat="1" ht="29.25" customHeight="1" x14ac:dyDescent="0.2">
      <c r="A229" s="299"/>
      <c r="B229" s="717" t="s">
        <v>963</v>
      </c>
      <c r="C229" s="718"/>
      <c r="D229" s="718"/>
      <c r="E229" s="718"/>
      <c r="F229" s="718"/>
      <c r="G229" s="719"/>
      <c r="H229" s="280"/>
      <c r="I229" s="280"/>
      <c r="J229" s="280"/>
      <c r="K229" s="280"/>
      <c r="L229" s="285"/>
      <c r="M229" s="1"/>
      <c r="N229" s="1"/>
      <c r="O229" s="1"/>
      <c r="P229" s="285"/>
    </row>
    <row r="230" spans="1:16" s="262" customFormat="1" ht="18" x14ac:dyDescent="0.25">
      <c r="A230" s="298"/>
      <c r="B230" s="708"/>
      <c r="C230" s="709"/>
      <c r="D230" s="709"/>
      <c r="E230" s="709"/>
      <c r="F230" s="709"/>
      <c r="G230" s="710"/>
      <c r="H230" s="280"/>
      <c r="I230" s="280"/>
      <c r="J230" s="280"/>
      <c r="K230" s="280"/>
      <c r="L230" s="272"/>
      <c r="M230" s="1"/>
      <c r="N230" s="1"/>
      <c r="O230" s="1"/>
    </row>
    <row r="231" spans="1:16" s="262" customFormat="1" ht="18" x14ac:dyDescent="0.25">
      <c r="A231" s="298"/>
      <c r="B231" s="708"/>
      <c r="C231" s="709"/>
      <c r="D231" s="709"/>
      <c r="E231" s="709"/>
      <c r="F231" s="709"/>
      <c r="G231" s="710"/>
      <c r="H231" s="280"/>
      <c r="I231" s="280"/>
      <c r="J231" s="280"/>
      <c r="K231" s="280"/>
      <c r="L231" s="272"/>
      <c r="M231" s="1"/>
      <c r="N231" s="1"/>
      <c r="O231" s="1"/>
    </row>
    <row r="232" spans="1:16" s="262" customFormat="1" ht="18" x14ac:dyDescent="0.25">
      <c r="A232" s="298"/>
      <c r="B232" s="708"/>
      <c r="C232" s="709"/>
      <c r="D232" s="709"/>
      <c r="E232" s="709"/>
      <c r="F232" s="709"/>
      <c r="G232" s="710"/>
      <c r="H232" s="280"/>
      <c r="I232" s="280"/>
      <c r="J232" s="280"/>
      <c r="K232" s="280"/>
      <c r="L232" s="272"/>
      <c r="M232" s="1"/>
      <c r="N232" s="1"/>
      <c r="O232" s="1"/>
    </row>
    <row r="233" spans="1:16" s="262" customFormat="1" ht="18" x14ac:dyDescent="0.25">
      <c r="A233" s="298"/>
      <c r="B233" s="708"/>
      <c r="C233" s="709"/>
      <c r="D233" s="709"/>
      <c r="E233" s="709"/>
      <c r="F233" s="709"/>
      <c r="G233" s="710"/>
      <c r="H233" s="280"/>
      <c r="I233" s="280"/>
      <c r="J233" s="280"/>
      <c r="K233" s="280"/>
      <c r="M233" s="1"/>
      <c r="N233" s="1"/>
      <c r="O233" s="1"/>
    </row>
    <row r="234" spans="1:16" s="262" customFormat="1" ht="18" x14ac:dyDescent="0.25">
      <c r="A234" s="298"/>
      <c r="B234" s="708"/>
      <c r="C234" s="709"/>
      <c r="D234" s="709"/>
      <c r="E234" s="709"/>
      <c r="F234" s="709"/>
      <c r="G234" s="710"/>
      <c r="H234" s="280"/>
      <c r="I234" s="280"/>
      <c r="J234" s="280"/>
      <c r="K234" s="280"/>
      <c r="M234" s="1"/>
      <c r="N234" s="1"/>
      <c r="O234" s="1"/>
    </row>
    <row r="235" spans="1:16" s="262" customFormat="1" ht="18" x14ac:dyDescent="0.25">
      <c r="A235" s="298"/>
      <c r="B235" s="708"/>
      <c r="C235" s="709"/>
      <c r="D235" s="709"/>
      <c r="E235" s="709"/>
      <c r="F235" s="709"/>
      <c r="G235" s="710"/>
      <c r="H235" s="280"/>
      <c r="I235" s="280"/>
      <c r="J235" s="280"/>
      <c r="K235" s="280"/>
      <c r="M235" s="1"/>
      <c r="N235" s="1"/>
      <c r="O235" s="1"/>
    </row>
    <row r="236" spans="1:16" s="262" customFormat="1" ht="50.25" customHeight="1" x14ac:dyDescent="0.25">
      <c r="A236" s="298"/>
      <c r="B236" s="266"/>
      <c r="C236" s="1"/>
      <c r="D236" s="1"/>
      <c r="E236" s="259"/>
      <c r="F236" s="1"/>
      <c r="G236" s="29"/>
      <c r="H236" s="1"/>
      <c r="I236" s="1"/>
      <c r="J236" s="1"/>
      <c r="K236" s="1"/>
      <c r="L236" s="1"/>
      <c r="M236" s="1"/>
      <c r="N236" s="1"/>
      <c r="O236" s="1"/>
    </row>
    <row r="237" spans="1:16" s="262" customFormat="1" ht="20.25" customHeight="1" x14ac:dyDescent="0.25">
      <c r="A237" s="298"/>
      <c r="B237" s="314" t="s">
        <v>1071</v>
      </c>
      <c r="E237" s="264"/>
      <c r="G237" s="265"/>
      <c r="H237" s="254"/>
      <c r="I237" s="266"/>
      <c r="J237" s="287"/>
      <c r="K237" s="287"/>
      <c r="L237" s="287"/>
      <c r="M237" s="1"/>
      <c r="N237" s="1"/>
      <c r="O237" s="1"/>
    </row>
    <row r="238" spans="1:16" s="267" customFormat="1" ht="18" customHeight="1" x14ac:dyDescent="0.2">
      <c r="A238" s="297"/>
      <c r="B238" s="267" t="s">
        <v>880</v>
      </c>
      <c r="E238" s="288"/>
      <c r="G238" s="265"/>
      <c r="H238" s="242"/>
      <c r="I238" s="289"/>
      <c r="J238" s="290"/>
      <c r="K238" s="290"/>
      <c r="L238" s="290"/>
      <c r="M238" s="1"/>
      <c r="N238" s="1"/>
      <c r="O238" s="1"/>
    </row>
    <row r="239" spans="1:16" s="262" customFormat="1" ht="18" customHeight="1" x14ac:dyDescent="0.25">
      <c r="A239" s="298"/>
      <c r="B239" s="729" t="s">
        <v>879</v>
      </c>
      <c r="C239" s="730"/>
      <c r="D239" s="730"/>
      <c r="E239" s="730"/>
      <c r="F239" s="730"/>
      <c r="G239" s="731"/>
      <c r="H239" s="254"/>
      <c r="I239" s="266"/>
      <c r="J239" s="287"/>
      <c r="K239" s="287"/>
      <c r="L239" s="287"/>
      <c r="M239" s="1"/>
      <c r="N239" s="1"/>
      <c r="O239" s="1"/>
    </row>
    <row r="240" spans="1:16" s="262" customFormat="1" ht="12.75" customHeight="1" x14ac:dyDescent="0.25">
      <c r="A240" s="298"/>
      <c r="B240" s="732"/>
      <c r="C240" s="733"/>
      <c r="D240" s="733"/>
      <c r="E240" s="733"/>
      <c r="F240" s="733"/>
      <c r="G240" s="734"/>
      <c r="H240" s="268"/>
      <c r="I240" s="269"/>
      <c r="J240" s="270"/>
      <c r="K240" s="269"/>
      <c r="L240" s="265"/>
      <c r="M240" s="1"/>
      <c r="N240" s="1"/>
      <c r="O240" s="1"/>
    </row>
    <row r="241" spans="1:16" s="262" customFormat="1" ht="12.75" customHeight="1" x14ac:dyDescent="0.25">
      <c r="A241" s="298"/>
      <c r="B241" s="735"/>
      <c r="C241" s="736"/>
      <c r="D241" s="736"/>
      <c r="E241" s="736"/>
      <c r="F241" s="736"/>
      <c r="G241" s="737"/>
      <c r="H241" s="237"/>
      <c r="I241" s="265"/>
      <c r="J241" s="237"/>
      <c r="K241" s="265"/>
      <c r="L241" s="265"/>
      <c r="M241" s="1"/>
      <c r="N241" s="1"/>
      <c r="O241" s="1"/>
    </row>
    <row r="242" spans="1:16" s="262" customFormat="1" ht="17.25" customHeight="1" x14ac:dyDescent="0.25">
      <c r="A242" s="298"/>
      <c r="B242" s="738"/>
      <c r="C242" s="739"/>
      <c r="D242" s="739"/>
      <c r="E242" s="739"/>
      <c r="F242" s="739"/>
      <c r="G242" s="740"/>
      <c r="H242" s="237"/>
      <c r="I242" s="265"/>
      <c r="J242" s="237"/>
      <c r="K242" s="265"/>
      <c r="L242" s="265"/>
      <c r="M242" s="1"/>
      <c r="N242" s="1"/>
      <c r="O242" s="1"/>
    </row>
    <row r="243" spans="1:16" s="262" customFormat="1" ht="12.95" customHeight="1" x14ac:dyDescent="0.25">
      <c r="A243" s="298"/>
      <c r="B243" s="716"/>
      <c r="C243" s="716"/>
      <c r="D243" s="716"/>
      <c r="E243" s="716"/>
      <c r="F243" s="716"/>
      <c r="G243" s="716"/>
      <c r="H243" s="265"/>
      <c r="I243" s="265"/>
      <c r="J243" s="265"/>
      <c r="K243" s="265"/>
      <c r="L243" s="265"/>
      <c r="M243" s="1"/>
      <c r="N243" s="1"/>
      <c r="O243" s="1"/>
    </row>
    <row r="244" spans="1:16" s="262" customFormat="1" ht="12.75" customHeight="1" x14ac:dyDescent="0.25">
      <c r="A244" s="298"/>
      <c r="B244" s="741" t="s">
        <v>871</v>
      </c>
      <c r="C244" s="742"/>
      <c r="D244" s="742"/>
      <c r="E244" s="742"/>
      <c r="F244" s="742"/>
      <c r="G244" s="743"/>
      <c r="H244" s="265"/>
      <c r="I244" s="265"/>
      <c r="J244" s="265"/>
      <c r="K244" s="265"/>
      <c r="L244" s="265"/>
      <c r="M244" s="1"/>
      <c r="N244" s="1"/>
      <c r="O244" s="1"/>
    </row>
    <row r="245" spans="1:16" s="262" customFormat="1" ht="92.25" customHeight="1" x14ac:dyDescent="0.25">
      <c r="A245" s="298"/>
      <c r="B245" s="720" t="s">
        <v>983</v>
      </c>
      <c r="C245" s="721"/>
      <c r="D245" s="721"/>
      <c r="E245" s="721"/>
      <c r="F245" s="721"/>
      <c r="G245" s="722"/>
      <c r="H245" s="1"/>
      <c r="I245" s="1"/>
      <c r="J245" s="1"/>
      <c r="K245" s="1"/>
      <c r="L245" s="1"/>
      <c r="M245" s="1"/>
      <c r="N245" s="1"/>
      <c r="O245" s="1"/>
    </row>
    <row r="246" spans="1:16" s="267" customFormat="1" ht="12.95" customHeight="1" x14ac:dyDescent="0.2">
      <c r="A246" s="297"/>
      <c r="E246" s="288"/>
      <c r="M246" s="21"/>
      <c r="N246" s="21"/>
      <c r="O246" s="21"/>
    </row>
    <row r="247" spans="1:16" s="273" customFormat="1" ht="18" customHeight="1" x14ac:dyDescent="0.2">
      <c r="A247" s="299"/>
      <c r="B247" s="274" t="s">
        <v>862</v>
      </c>
      <c r="C247" s="274" t="s">
        <v>877</v>
      </c>
      <c r="D247" s="726" t="s">
        <v>863</v>
      </c>
      <c r="E247" s="727"/>
      <c r="F247" s="358"/>
      <c r="G247" s="285"/>
      <c r="H247" s="276"/>
      <c r="I247" s="744" t="s">
        <v>991</v>
      </c>
      <c r="J247" s="745"/>
      <c r="K247" s="745"/>
      <c r="L247" s="745"/>
      <c r="M247" s="745"/>
      <c r="N247" s="746"/>
      <c r="O247" s="260" t="s">
        <v>878</v>
      </c>
      <c r="P247" s="386" t="s">
        <v>349</v>
      </c>
    </row>
    <row r="248" spans="1:16" s="262" customFormat="1" ht="18" x14ac:dyDescent="0.25">
      <c r="A248" s="298"/>
      <c r="B248" s="379" t="s">
        <v>114</v>
      </c>
      <c r="C248" s="278"/>
      <c r="D248" s="723" t="s">
        <v>856</v>
      </c>
      <c r="E248" s="725"/>
      <c r="F248" s="358"/>
      <c r="G248" s="285"/>
      <c r="H248" s="279"/>
      <c r="I248" s="713"/>
      <c r="J248" s="714"/>
      <c r="K248" s="714"/>
      <c r="L248" s="714"/>
      <c r="M248" s="714"/>
      <c r="N248" s="715"/>
      <c r="O248" s="384">
        <f>INDEX($E$13:$E$25,MATCH($D248,$B$13:$B$25,0))</f>
        <v>0</v>
      </c>
      <c r="P248" s="385">
        <f>O248*C248</f>
        <v>0</v>
      </c>
    </row>
    <row r="249" spans="1:16" s="267" customFormat="1" ht="18" customHeight="1" x14ac:dyDescent="0.2">
      <c r="A249" s="297"/>
      <c r="E249" s="288"/>
      <c r="M249" s="21"/>
      <c r="N249" s="21"/>
      <c r="O249" s="66" t="s">
        <v>1047</v>
      </c>
      <c r="P249" s="385">
        <f>SUM(P248:P248)</f>
        <v>0</v>
      </c>
    </row>
    <row r="250" spans="1:16" s="273" customFormat="1" ht="29.25" customHeight="1" x14ac:dyDescent="0.2">
      <c r="A250" s="299"/>
      <c r="B250" s="717" t="s">
        <v>963</v>
      </c>
      <c r="C250" s="718"/>
      <c r="D250" s="718"/>
      <c r="E250" s="718"/>
      <c r="F250" s="718"/>
      <c r="G250" s="719"/>
      <c r="H250" s="280"/>
      <c r="I250" s="280"/>
      <c r="J250" s="280"/>
      <c r="K250" s="280"/>
      <c r="L250" s="285"/>
      <c r="M250" s="1"/>
      <c r="N250" s="1"/>
      <c r="O250" s="1"/>
      <c r="P250" s="285"/>
    </row>
    <row r="251" spans="1:16" s="262" customFormat="1" ht="18" x14ac:dyDescent="0.25">
      <c r="A251" s="298"/>
      <c r="B251" s="708"/>
      <c r="C251" s="709"/>
      <c r="D251" s="709"/>
      <c r="E251" s="709"/>
      <c r="F251" s="709"/>
      <c r="G251" s="710"/>
      <c r="H251" s="280"/>
      <c r="I251" s="280"/>
      <c r="J251" s="280"/>
      <c r="K251" s="280"/>
      <c r="L251" s="272"/>
      <c r="M251" s="1"/>
      <c r="N251" s="1"/>
      <c r="O251" s="1"/>
    </row>
    <row r="252" spans="1:16" s="262" customFormat="1" ht="18" x14ac:dyDescent="0.25">
      <c r="A252" s="298"/>
      <c r="B252" s="708"/>
      <c r="C252" s="709"/>
      <c r="D252" s="709"/>
      <c r="E252" s="709"/>
      <c r="F252" s="709"/>
      <c r="G252" s="710"/>
      <c r="H252" s="280"/>
      <c r="I252" s="280"/>
      <c r="J252" s="280"/>
      <c r="K252" s="280"/>
      <c r="L252" s="272"/>
      <c r="M252" s="1"/>
      <c r="N252" s="1"/>
      <c r="O252" s="1"/>
    </row>
    <row r="253" spans="1:16" s="262" customFormat="1" ht="18" x14ac:dyDescent="0.25">
      <c r="A253" s="298"/>
      <c r="B253" s="708"/>
      <c r="C253" s="709"/>
      <c r="D253" s="709"/>
      <c r="E253" s="709"/>
      <c r="F253" s="709"/>
      <c r="G253" s="710"/>
      <c r="H253" s="280"/>
      <c r="I253" s="280"/>
      <c r="J253" s="280"/>
      <c r="K253" s="280"/>
      <c r="L253" s="272"/>
      <c r="M253" s="1"/>
      <c r="N253" s="1"/>
      <c r="O253" s="1"/>
    </row>
    <row r="254" spans="1:16" s="262" customFormat="1" ht="18" x14ac:dyDescent="0.25">
      <c r="A254" s="298"/>
      <c r="B254" s="708"/>
      <c r="C254" s="709"/>
      <c r="D254" s="709"/>
      <c r="E254" s="709"/>
      <c r="F254" s="709"/>
      <c r="G254" s="710"/>
      <c r="H254" s="280"/>
      <c r="I254" s="280"/>
      <c r="J254" s="280"/>
      <c r="K254" s="280"/>
      <c r="M254" s="1"/>
      <c r="N254" s="1"/>
      <c r="O254" s="1"/>
    </row>
    <row r="255" spans="1:16" s="262" customFormat="1" ht="18" x14ac:dyDescent="0.25">
      <c r="A255" s="298"/>
      <c r="B255" s="708"/>
      <c r="C255" s="709"/>
      <c r="D255" s="709"/>
      <c r="E255" s="709"/>
      <c r="F255" s="709"/>
      <c r="G255" s="710"/>
      <c r="H255" s="280"/>
      <c r="I255" s="280"/>
      <c r="J255" s="280"/>
      <c r="K255" s="280"/>
      <c r="M255" s="1"/>
      <c r="N255" s="1"/>
      <c r="O255" s="1"/>
    </row>
    <row r="256" spans="1:16" s="262" customFormat="1" ht="18" x14ac:dyDescent="0.25">
      <c r="A256" s="298"/>
      <c r="B256" s="708"/>
      <c r="C256" s="709"/>
      <c r="D256" s="709"/>
      <c r="E256" s="709"/>
      <c r="F256" s="709"/>
      <c r="G256" s="710"/>
      <c r="H256" s="280"/>
      <c r="I256" s="280"/>
      <c r="J256" s="280"/>
      <c r="K256" s="280"/>
      <c r="M256" s="1"/>
      <c r="N256" s="1"/>
      <c r="O256" s="1"/>
    </row>
    <row r="257" spans="1:16" s="262" customFormat="1" ht="37.5" customHeight="1" x14ac:dyDescent="0.25">
      <c r="A257" s="298"/>
      <c r="B257" s="266"/>
      <c r="C257" s="1"/>
      <c r="D257" s="1"/>
      <c r="E257" s="259"/>
      <c r="F257" s="1"/>
      <c r="G257" s="29"/>
      <c r="H257" s="1"/>
      <c r="I257" s="1"/>
      <c r="J257" s="1"/>
      <c r="K257" s="1"/>
      <c r="L257" s="1"/>
      <c r="M257" s="1"/>
      <c r="N257" s="1"/>
      <c r="O257" s="1"/>
    </row>
    <row r="258" spans="1:16" s="262" customFormat="1" ht="20.25" customHeight="1" x14ac:dyDescent="0.25">
      <c r="A258" s="298"/>
      <c r="B258" s="314" t="s">
        <v>1072</v>
      </c>
      <c r="E258" s="264"/>
      <c r="G258" s="265"/>
      <c r="H258" s="254"/>
      <c r="I258" s="266"/>
      <c r="J258" s="287"/>
      <c r="K258" s="287"/>
      <c r="L258" s="287"/>
      <c r="M258" s="1"/>
      <c r="N258" s="1"/>
      <c r="O258" s="1"/>
    </row>
    <row r="259" spans="1:16" s="262" customFormat="1" ht="39" customHeight="1" x14ac:dyDescent="0.25">
      <c r="A259" s="298"/>
      <c r="B259" s="729" t="s">
        <v>879</v>
      </c>
      <c r="C259" s="730"/>
      <c r="D259" s="730"/>
      <c r="E259" s="730"/>
      <c r="F259" s="730"/>
      <c r="G259" s="731"/>
      <c r="H259" s="254"/>
      <c r="I259" s="266"/>
      <c r="J259" s="287"/>
      <c r="K259" s="287"/>
      <c r="L259" s="287"/>
      <c r="M259" s="1"/>
      <c r="N259" s="1"/>
      <c r="O259" s="1"/>
    </row>
    <row r="260" spans="1:16" s="262" customFormat="1" ht="12.75" customHeight="1" x14ac:dyDescent="0.25">
      <c r="A260" s="298"/>
      <c r="B260" s="732"/>
      <c r="C260" s="733"/>
      <c r="D260" s="733"/>
      <c r="E260" s="733"/>
      <c r="F260" s="733"/>
      <c r="G260" s="734"/>
      <c r="H260" s="268"/>
      <c r="I260" s="269"/>
      <c r="J260" s="270"/>
      <c r="K260" s="269"/>
      <c r="L260" s="265"/>
      <c r="M260" s="1"/>
      <c r="N260" s="1"/>
      <c r="O260" s="1"/>
    </row>
    <row r="261" spans="1:16" s="262" customFormat="1" ht="12.75" customHeight="1" x14ac:dyDescent="0.25">
      <c r="A261" s="298"/>
      <c r="B261" s="735"/>
      <c r="C261" s="736"/>
      <c r="D261" s="736"/>
      <c r="E261" s="736"/>
      <c r="F261" s="736"/>
      <c r="G261" s="737"/>
      <c r="H261" s="237"/>
      <c r="I261" s="265"/>
      <c r="J261" s="237"/>
      <c r="K261" s="265"/>
      <c r="L261" s="265"/>
      <c r="M261" s="1"/>
      <c r="N261" s="1"/>
      <c r="O261" s="1"/>
    </row>
    <row r="262" spans="1:16" s="262" customFormat="1" ht="17.25" customHeight="1" x14ac:dyDescent="0.25">
      <c r="A262" s="298"/>
      <c r="B262" s="738"/>
      <c r="C262" s="739"/>
      <c r="D262" s="739"/>
      <c r="E262" s="739"/>
      <c r="F262" s="739"/>
      <c r="G262" s="740"/>
      <c r="H262" s="237"/>
      <c r="I262" s="265"/>
      <c r="J262" s="237"/>
      <c r="K262" s="265"/>
      <c r="L262" s="265"/>
      <c r="M262" s="1"/>
      <c r="N262" s="1"/>
      <c r="O262" s="1"/>
    </row>
    <row r="263" spans="1:16" s="262" customFormat="1" ht="12.75" customHeight="1" x14ac:dyDescent="0.25">
      <c r="A263" s="298"/>
      <c r="B263" s="716"/>
      <c r="C263" s="716"/>
      <c r="D263" s="716"/>
      <c r="E263" s="716"/>
      <c r="F263" s="716"/>
      <c r="G263" s="716"/>
      <c r="H263" s="265"/>
      <c r="I263" s="265"/>
      <c r="J263" s="265"/>
      <c r="K263" s="265"/>
      <c r="L263" s="265"/>
      <c r="M263" s="1"/>
      <c r="N263" s="1"/>
      <c r="O263" s="1"/>
    </row>
    <row r="264" spans="1:16" s="262" customFormat="1" ht="12.75" customHeight="1" x14ac:dyDescent="0.25">
      <c r="A264" s="298"/>
      <c r="B264" s="741" t="s">
        <v>881</v>
      </c>
      <c r="C264" s="742"/>
      <c r="D264" s="742"/>
      <c r="E264" s="742"/>
      <c r="F264" s="742"/>
      <c r="G264" s="743"/>
      <c r="H264" s="265"/>
      <c r="I264" s="265"/>
      <c r="J264" s="265"/>
      <c r="K264" s="265"/>
      <c r="L264" s="265"/>
      <c r="M264" s="1"/>
      <c r="N264" s="1"/>
      <c r="O264" s="1"/>
    </row>
    <row r="265" spans="1:16" s="262" customFormat="1" ht="57" customHeight="1" x14ac:dyDescent="0.25">
      <c r="A265" s="298"/>
      <c r="B265" s="720" t="s">
        <v>1029</v>
      </c>
      <c r="C265" s="721"/>
      <c r="D265" s="721"/>
      <c r="E265" s="721"/>
      <c r="F265" s="721"/>
      <c r="G265" s="722"/>
      <c r="H265" s="1"/>
      <c r="I265" s="1"/>
      <c r="J265" s="1"/>
      <c r="K265" s="1"/>
      <c r="L265" s="1"/>
      <c r="M265" s="1"/>
      <c r="N265" s="1"/>
      <c r="O265" s="1"/>
    </row>
    <row r="266" spans="1:16" s="262" customFormat="1" ht="12.95" customHeight="1" x14ac:dyDescent="0.25">
      <c r="A266" s="298"/>
      <c r="B266" s="716"/>
      <c r="C266" s="716"/>
      <c r="D266" s="716"/>
      <c r="E266" s="716"/>
      <c r="F266" s="728"/>
      <c r="G266" s="728"/>
      <c r="H266" s="265"/>
      <c r="I266" s="265"/>
      <c r="J266" s="265"/>
      <c r="K266" s="265"/>
      <c r="L266" s="265"/>
      <c r="M266" s="1"/>
      <c r="N266" s="1"/>
      <c r="O266" s="1"/>
    </row>
    <row r="267" spans="1:16" s="273" customFormat="1" ht="18" customHeight="1" x14ac:dyDescent="0.2">
      <c r="A267" s="299"/>
      <c r="B267" s="294" t="s">
        <v>862</v>
      </c>
      <c r="C267" s="294" t="s">
        <v>877</v>
      </c>
      <c r="D267" s="726" t="s">
        <v>863</v>
      </c>
      <c r="E267" s="727"/>
      <c r="F267" s="367"/>
      <c r="G267" s="29"/>
      <c r="H267" s="276"/>
      <c r="I267" s="744" t="s">
        <v>991</v>
      </c>
      <c r="J267" s="745"/>
      <c r="K267" s="745"/>
      <c r="L267" s="745"/>
      <c r="M267" s="745"/>
      <c r="N267" s="746"/>
      <c r="O267" s="260" t="s">
        <v>872</v>
      </c>
      <c r="P267" s="295" t="s">
        <v>349</v>
      </c>
    </row>
    <row r="268" spans="1:16" s="267" customFormat="1" ht="18" x14ac:dyDescent="0.2">
      <c r="A268" s="297"/>
      <c r="B268" s="379" t="s">
        <v>318</v>
      </c>
      <c r="C268" s="278"/>
      <c r="D268" s="723" t="s">
        <v>851</v>
      </c>
      <c r="E268" s="725"/>
      <c r="F268" s="1"/>
      <c r="G268" s="29"/>
      <c r="H268" s="279"/>
      <c r="I268" s="713"/>
      <c r="J268" s="714"/>
      <c r="K268" s="714"/>
      <c r="L268" s="714"/>
      <c r="M268" s="714"/>
      <c r="N268" s="715"/>
      <c r="O268" s="399"/>
      <c r="P268" s="385">
        <f>O268*C268</f>
        <v>0</v>
      </c>
    </row>
    <row r="269" spans="1:16" s="267" customFormat="1" ht="18" x14ac:dyDescent="0.2">
      <c r="A269" s="297"/>
      <c r="B269" s="379" t="s">
        <v>318</v>
      </c>
      <c r="C269" s="278"/>
      <c r="D269" s="723" t="s">
        <v>849</v>
      </c>
      <c r="E269" s="725"/>
      <c r="F269" s="1"/>
      <c r="G269" s="29"/>
      <c r="H269" s="279"/>
      <c r="I269" s="713"/>
      <c r="J269" s="714"/>
      <c r="K269" s="714"/>
      <c r="L269" s="714"/>
      <c r="M269" s="714"/>
      <c r="N269" s="715"/>
      <c r="O269" s="399"/>
      <c r="P269" s="385">
        <f>O269*C269</f>
        <v>0</v>
      </c>
    </row>
    <row r="270" spans="1:16" s="262" customFormat="1" ht="17.25" customHeight="1" x14ac:dyDescent="0.25">
      <c r="A270" s="298"/>
      <c r="B270" s="716"/>
      <c r="C270" s="716"/>
      <c r="D270" s="716"/>
      <c r="E270" s="716"/>
      <c r="F270" s="716"/>
      <c r="G270" s="716"/>
      <c r="H270" s="265"/>
      <c r="I270" s="265"/>
      <c r="J270" s="265"/>
      <c r="K270" s="265"/>
      <c r="L270" s="265"/>
      <c r="M270" s="1"/>
      <c r="N270" s="1"/>
      <c r="O270" s="66" t="s">
        <v>1047</v>
      </c>
      <c r="P270" s="385">
        <f>SUM(P268:P269)</f>
        <v>0</v>
      </c>
    </row>
    <row r="271" spans="1:16" s="273" customFormat="1" ht="29.25" customHeight="1" x14ac:dyDescent="0.2">
      <c r="A271" s="299"/>
      <c r="B271" s="717" t="s">
        <v>882</v>
      </c>
      <c r="C271" s="718"/>
      <c r="D271" s="718"/>
      <c r="E271" s="718"/>
      <c r="F271" s="718"/>
      <c r="G271" s="719"/>
      <c r="H271" s="280"/>
      <c r="I271" s="280"/>
      <c r="J271" s="280"/>
      <c r="K271" s="280"/>
      <c r="L271" s="285"/>
      <c r="M271" s="1"/>
      <c r="N271" s="1"/>
      <c r="O271" s="1"/>
      <c r="P271" s="285"/>
    </row>
    <row r="272" spans="1:16" s="262" customFormat="1" ht="18" x14ac:dyDescent="0.25">
      <c r="A272" s="298"/>
      <c r="B272" s="708"/>
      <c r="C272" s="709"/>
      <c r="D272" s="709"/>
      <c r="E272" s="709"/>
      <c r="F272" s="709"/>
      <c r="G272" s="710"/>
      <c r="H272" s="280"/>
      <c r="I272" s="280"/>
      <c r="J272" s="280"/>
      <c r="K272" s="280"/>
      <c r="L272" s="272"/>
      <c r="M272" s="1"/>
      <c r="N272" s="1"/>
      <c r="O272" s="1"/>
    </row>
    <row r="273" spans="1:16" s="262" customFormat="1" ht="18" x14ac:dyDescent="0.25">
      <c r="A273" s="298"/>
      <c r="B273" s="708"/>
      <c r="C273" s="709"/>
      <c r="D273" s="709"/>
      <c r="E273" s="709"/>
      <c r="F273" s="709"/>
      <c r="G273" s="710"/>
      <c r="H273" s="280"/>
      <c r="I273" s="280"/>
      <c r="J273" s="280"/>
      <c r="K273" s="280"/>
      <c r="L273" s="272"/>
      <c r="M273" s="1"/>
      <c r="N273" s="1"/>
      <c r="O273" s="1"/>
    </row>
    <row r="274" spans="1:16" s="262" customFormat="1" ht="18" x14ac:dyDescent="0.25">
      <c r="A274" s="298"/>
      <c r="B274" s="708"/>
      <c r="C274" s="709"/>
      <c r="D274" s="709"/>
      <c r="E274" s="709"/>
      <c r="F274" s="709"/>
      <c r="G274" s="710"/>
      <c r="H274" s="280"/>
      <c r="I274" s="280"/>
      <c r="J274" s="280"/>
      <c r="K274" s="280"/>
      <c r="L274" s="272"/>
      <c r="M274" s="1"/>
      <c r="N274" s="1"/>
      <c r="O274" s="1"/>
    </row>
    <row r="275" spans="1:16" s="262" customFormat="1" ht="18" x14ac:dyDescent="0.25">
      <c r="A275" s="298"/>
      <c r="B275" s="708"/>
      <c r="C275" s="709"/>
      <c r="D275" s="709"/>
      <c r="E275" s="709"/>
      <c r="F275" s="709"/>
      <c r="G275" s="710"/>
      <c r="H275" s="280"/>
      <c r="I275" s="280"/>
      <c r="J275" s="280"/>
      <c r="K275" s="280"/>
      <c r="M275" s="1"/>
      <c r="N275" s="1"/>
      <c r="O275" s="1"/>
    </row>
    <row r="276" spans="1:16" s="262" customFormat="1" ht="18" x14ac:dyDescent="0.25">
      <c r="A276" s="298"/>
      <c r="B276" s="708"/>
      <c r="C276" s="709"/>
      <c r="D276" s="709"/>
      <c r="E276" s="709"/>
      <c r="F276" s="709"/>
      <c r="G276" s="710"/>
      <c r="H276" s="280"/>
      <c r="I276" s="280"/>
      <c r="J276" s="280"/>
      <c r="K276" s="280"/>
      <c r="M276" s="1"/>
      <c r="N276" s="1"/>
      <c r="O276" s="1"/>
    </row>
    <row r="277" spans="1:16" s="262" customFormat="1" ht="18" x14ac:dyDescent="0.25">
      <c r="A277" s="298"/>
      <c r="B277" s="708"/>
      <c r="C277" s="709"/>
      <c r="D277" s="709"/>
      <c r="E277" s="709"/>
      <c r="F277" s="709"/>
      <c r="G277" s="710"/>
      <c r="H277" s="280"/>
      <c r="I277" s="280"/>
      <c r="J277" s="280"/>
      <c r="K277" s="280"/>
      <c r="M277" s="1"/>
      <c r="N277" s="1"/>
      <c r="O277" s="1"/>
    </row>
    <row r="278" spans="1:16" s="262" customFormat="1" ht="50.25" customHeight="1" x14ac:dyDescent="0.25">
      <c r="A278" s="298"/>
      <c r="B278" s="266"/>
      <c r="C278" s="1"/>
      <c r="D278" s="1"/>
      <c r="E278" s="259"/>
      <c r="F278" s="1"/>
      <c r="G278" s="29"/>
      <c r="H278" s="1"/>
      <c r="I278" s="1"/>
      <c r="J278" s="1"/>
      <c r="K278" s="1"/>
      <c r="L278" s="1"/>
      <c r="M278" s="1"/>
      <c r="N278" s="1"/>
      <c r="O278" s="1"/>
    </row>
    <row r="279" spans="1:16" s="262" customFormat="1" ht="20.25" customHeight="1" x14ac:dyDescent="0.25">
      <c r="A279" s="298"/>
      <c r="B279" s="314" t="s">
        <v>1085</v>
      </c>
      <c r="E279" s="264"/>
      <c r="G279" s="265"/>
      <c r="H279" s="254"/>
      <c r="I279" s="266"/>
      <c r="J279" s="287"/>
      <c r="K279" s="287"/>
      <c r="L279" s="287"/>
      <c r="M279" s="1"/>
      <c r="N279" s="1"/>
      <c r="O279" s="1"/>
    </row>
    <row r="280" spans="1:16" s="262" customFormat="1" ht="27" customHeight="1" x14ac:dyDescent="0.25">
      <c r="A280" s="298"/>
      <c r="B280" s="729" t="s">
        <v>879</v>
      </c>
      <c r="C280" s="730"/>
      <c r="D280" s="730"/>
      <c r="E280" s="730"/>
      <c r="F280" s="730"/>
      <c r="G280" s="731"/>
      <c r="H280" s="254"/>
      <c r="I280" s="266"/>
      <c r="J280" s="287"/>
      <c r="K280" s="287"/>
      <c r="L280" s="287"/>
      <c r="M280" s="1"/>
      <c r="N280" s="1"/>
      <c r="O280" s="1"/>
    </row>
    <row r="281" spans="1:16" s="262" customFormat="1" ht="12.75" customHeight="1" x14ac:dyDescent="0.25">
      <c r="A281" s="298"/>
      <c r="B281" s="732"/>
      <c r="C281" s="733"/>
      <c r="D281" s="733"/>
      <c r="E281" s="733"/>
      <c r="F281" s="733"/>
      <c r="G281" s="734"/>
      <c r="H281" s="268"/>
      <c r="I281" s="269"/>
      <c r="J281" s="270"/>
      <c r="K281" s="269"/>
      <c r="L281" s="265"/>
      <c r="M281" s="1"/>
      <c r="N281" s="1"/>
      <c r="O281" s="1"/>
    </row>
    <row r="282" spans="1:16" s="262" customFormat="1" ht="12.75" customHeight="1" x14ac:dyDescent="0.25">
      <c r="A282" s="298"/>
      <c r="B282" s="735"/>
      <c r="C282" s="736"/>
      <c r="D282" s="736"/>
      <c r="E282" s="736"/>
      <c r="F282" s="736"/>
      <c r="G282" s="737"/>
      <c r="H282" s="237"/>
      <c r="I282" s="265"/>
      <c r="J282" s="237"/>
      <c r="K282" s="265"/>
      <c r="L282" s="265"/>
      <c r="M282" s="1"/>
      <c r="N282" s="1"/>
      <c r="O282" s="1"/>
    </row>
    <row r="283" spans="1:16" s="262" customFormat="1" ht="17.25" customHeight="1" x14ac:dyDescent="0.25">
      <c r="A283" s="298"/>
      <c r="B283" s="738"/>
      <c r="C283" s="739"/>
      <c r="D283" s="739"/>
      <c r="E283" s="739"/>
      <c r="F283" s="739"/>
      <c r="G283" s="740"/>
      <c r="H283" s="237"/>
      <c r="I283" s="265"/>
      <c r="J283" s="237"/>
      <c r="K283" s="265"/>
      <c r="L283" s="265"/>
      <c r="M283" s="1"/>
      <c r="N283" s="1"/>
      <c r="O283" s="1"/>
    </row>
    <row r="284" spans="1:16" s="262" customFormat="1" ht="12.75" customHeight="1" x14ac:dyDescent="0.25">
      <c r="A284" s="298"/>
      <c r="B284" s="716"/>
      <c r="C284" s="716"/>
      <c r="D284" s="716"/>
      <c r="E284" s="716"/>
      <c r="F284" s="716"/>
      <c r="G284" s="716"/>
      <c r="H284" s="265"/>
      <c r="I284" s="265"/>
      <c r="J284" s="265"/>
      <c r="K284" s="265"/>
      <c r="L284" s="265"/>
      <c r="M284" s="1"/>
      <c r="N284" s="1"/>
      <c r="O284" s="1"/>
    </row>
    <row r="285" spans="1:16" s="262" customFormat="1" ht="12.75" customHeight="1" x14ac:dyDescent="0.25">
      <c r="A285" s="298"/>
      <c r="B285" s="741" t="s">
        <v>883</v>
      </c>
      <c r="C285" s="742"/>
      <c r="D285" s="742"/>
      <c r="E285" s="742"/>
      <c r="F285" s="742"/>
      <c r="G285" s="743"/>
      <c r="H285" s="265"/>
      <c r="I285" s="265"/>
      <c r="J285" s="265"/>
      <c r="K285" s="265"/>
      <c r="L285" s="265"/>
      <c r="M285" s="1"/>
      <c r="N285" s="1"/>
      <c r="O285" s="1"/>
    </row>
    <row r="286" spans="1:16" s="262" customFormat="1" ht="91.5" customHeight="1" x14ac:dyDescent="0.25">
      <c r="A286" s="298"/>
      <c r="B286" s="720" t="s">
        <v>1049</v>
      </c>
      <c r="C286" s="721"/>
      <c r="D286" s="721"/>
      <c r="E286" s="721"/>
      <c r="F286" s="721"/>
      <c r="G286" s="722"/>
      <c r="H286" s="1"/>
      <c r="J286" s="254"/>
      <c r="L286" s="1"/>
      <c r="M286" s="1"/>
      <c r="N286" s="1"/>
      <c r="O286" s="1"/>
    </row>
    <row r="287" spans="1:16" s="262" customFormat="1" ht="12.95" customHeight="1" x14ac:dyDescent="0.25">
      <c r="A287" s="298"/>
      <c r="B287" s="716"/>
      <c r="C287" s="716"/>
      <c r="D287" s="716"/>
      <c r="E287" s="716"/>
      <c r="F287" s="728"/>
      <c r="G287" s="728"/>
      <c r="H287" s="265"/>
      <c r="I287" s="265"/>
      <c r="J287" s="265"/>
      <c r="K287" s="265"/>
      <c r="L287" s="265"/>
      <c r="M287" s="1"/>
      <c r="N287" s="1"/>
      <c r="O287" s="1"/>
    </row>
    <row r="288" spans="1:16" s="273" customFormat="1" ht="18" customHeight="1" x14ac:dyDescent="0.2">
      <c r="A288" s="299"/>
      <c r="B288" s="371" t="s">
        <v>895</v>
      </c>
      <c r="C288" s="274" t="s">
        <v>877</v>
      </c>
      <c r="D288" s="371" t="s">
        <v>863</v>
      </c>
      <c r="E288" s="371" t="s">
        <v>862</v>
      </c>
      <c r="F288" s="262"/>
      <c r="G288" s="285"/>
      <c r="H288" s="276"/>
      <c r="I288" s="744" t="s">
        <v>991</v>
      </c>
      <c r="J288" s="745"/>
      <c r="K288" s="745"/>
      <c r="L288" s="745"/>
      <c r="M288" s="745"/>
      <c r="N288" s="746"/>
      <c r="O288" s="260" t="s">
        <v>872</v>
      </c>
      <c r="P288" s="386" t="s">
        <v>349</v>
      </c>
    </row>
    <row r="289" spans="1:16" s="262" customFormat="1" ht="18" x14ac:dyDescent="0.25">
      <c r="A289" s="298"/>
      <c r="B289" s="278"/>
      <c r="C289" s="278"/>
      <c r="D289" s="400" t="s">
        <v>849</v>
      </c>
      <c r="E289" s="400" t="s">
        <v>318</v>
      </c>
      <c r="G289" s="285"/>
      <c r="H289" s="279"/>
      <c r="I289" s="713"/>
      <c r="J289" s="714"/>
      <c r="K289" s="714"/>
      <c r="L289" s="714"/>
      <c r="M289" s="714"/>
      <c r="N289" s="715"/>
      <c r="O289" s="399"/>
      <c r="P289" s="385">
        <f>O289*C289</f>
        <v>0</v>
      </c>
    </row>
    <row r="290" spans="1:16" s="262" customFormat="1" ht="18" x14ac:dyDescent="0.25">
      <c r="A290" s="298"/>
      <c r="B290" s="278"/>
      <c r="C290" s="278"/>
      <c r="D290" s="400" t="s">
        <v>851</v>
      </c>
      <c r="E290" s="400" t="s">
        <v>318</v>
      </c>
      <c r="G290" s="285"/>
      <c r="H290" s="279"/>
      <c r="I290" s="713"/>
      <c r="J290" s="714"/>
      <c r="K290" s="714"/>
      <c r="L290" s="714"/>
      <c r="M290" s="714"/>
      <c r="N290" s="715"/>
      <c r="O290" s="399"/>
      <c r="P290" s="385">
        <f>O290*C290</f>
        <v>0</v>
      </c>
    </row>
    <row r="291" spans="1:16" s="262" customFormat="1" ht="18" x14ac:dyDescent="0.25">
      <c r="A291" s="298"/>
      <c r="B291" s="278"/>
      <c r="C291" s="278"/>
      <c r="D291" s="400" t="s">
        <v>849</v>
      </c>
      <c r="E291" s="400" t="s">
        <v>318</v>
      </c>
      <c r="G291" s="285"/>
      <c r="H291" s="279"/>
      <c r="I291" s="713"/>
      <c r="J291" s="714"/>
      <c r="K291" s="714"/>
      <c r="L291" s="714"/>
      <c r="M291" s="714"/>
      <c r="N291" s="715"/>
      <c r="O291" s="399"/>
      <c r="P291" s="385">
        <f>O291*C291</f>
        <v>0</v>
      </c>
    </row>
    <row r="292" spans="1:16" s="262" customFormat="1" ht="18" x14ac:dyDescent="0.25">
      <c r="A292" s="298"/>
      <c r="B292" s="278"/>
      <c r="C292" s="278"/>
      <c r="D292" s="400" t="s">
        <v>851</v>
      </c>
      <c r="E292" s="400" t="s">
        <v>318</v>
      </c>
      <c r="G292" s="285"/>
      <c r="H292" s="279"/>
      <c r="I292" s="713"/>
      <c r="J292" s="714"/>
      <c r="K292" s="714"/>
      <c r="L292" s="714"/>
      <c r="M292" s="714"/>
      <c r="N292" s="715"/>
      <c r="O292" s="399"/>
      <c r="P292" s="385">
        <f>O292*C292</f>
        <v>0</v>
      </c>
    </row>
    <row r="293" spans="1:16" s="262" customFormat="1" ht="18" customHeight="1" x14ac:dyDescent="0.25">
      <c r="A293" s="298"/>
      <c r="B293" s="354"/>
      <c r="C293" s="354"/>
      <c r="D293" s="354"/>
      <c r="E293" s="354"/>
      <c r="F293" s="354"/>
      <c r="G293" s="354"/>
      <c r="H293" s="265"/>
      <c r="I293" s="265"/>
      <c r="J293" s="265"/>
      <c r="K293" s="265"/>
      <c r="L293" s="265"/>
      <c r="M293" s="1"/>
      <c r="N293" s="1"/>
      <c r="O293" s="66" t="s">
        <v>1047</v>
      </c>
      <c r="P293" s="385">
        <f>SUM(P291:P292)</f>
        <v>0</v>
      </c>
    </row>
    <row r="294" spans="1:16" s="273" customFormat="1" ht="29.25" customHeight="1" x14ac:dyDescent="0.2">
      <c r="A294" s="299"/>
      <c r="B294" s="717" t="s">
        <v>963</v>
      </c>
      <c r="C294" s="718"/>
      <c r="D294" s="718"/>
      <c r="E294" s="718"/>
      <c r="F294" s="718"/>
      <c r="G294" s="719"/>
      <c r="H294" s="280"/>
      <c r="I294" s="285"/>
      <c r="J294" s="285"/>
      <c r="K294" s="285"/>
      <c r="L294" s="285"/>
      <c r="M294" s="1"/>
      <c r="N294" s="1"/>
      <c r="O294" s="1"/>
      <c r="P294" s="285"/>
    </row>
    <row r="295" spans="1:16" s="262" customFormat="1" ht="18" x14ac:dyDescent="0.25">
      <c r="A295" s="298"/>
      <c r="B295" s="708"/>
      <c r="C295" s="709"/>
      <c r="D295" s="709"/>
      <c r="E295" s="709"/>
      <c r="F295" s="709"/>
      <c r="G295" s="710"/>
      <c r="H295" s="280"/>
      <c r="I295" s="280"/>
      <c r="J295" s="280"/>
      <c r="K295" s="280"/>
      <c r="L295" s="272"/>
      <c r="M295" s="1"/>
      <c r="N295" s="1"/>
      <c r="O295" s="1"/>
    </row>
    <row r="296" spans="1:16" s="262" customFormat="1" ht="18" x14ac:dyDescent="0.25">
      <c r="A296" s="298"/>
      <c r="B296" s="708"/>
      <c r="C296" s="709"/>
      <c r="D296" s="709"/>
      <c r="E296" s="709"/>
      <c r="F296" s="709"/>
      <c r="G296" s="710"/>
      <c r="H296" s="280"/>
      <c r="I296" s="280"/>
      <c r="J296" s="280"/>
      <c r="K296" s="280"/>
      <c r="L296" s="272"/>
      <c r="M296" s="1"/>
      <c r="N296" s="1"/>
      <c r="O296" s="1"/>
    </row>
    <row r="297" spans="1:16" s="262" customFormat="1" ht="18" x14ac:dyDescent="0.25">
      <c r="A297" s="298"/>
      <c r="B297" s="708"/>
      <c r="C297" s="709"/>
      <c r="D297" s="709"/>
      <c r="E297" s="709"/>
      <c r="F297" s="709"/>
      <c r="G297" s="710"/>
      <c r="H297" s="280"/>
      <c r="I297" s="280"/>
      <c r="J297" s="280"/>
      <c r="K297" s="280"/>
      <c r="L297" s="272"/>
      <c r="M297" s="1"/>
      <c r="N297" s="1"/>
      <c r="O297" s="1"/>
    </row>
    <row r="298" spans="1:16" s="262" customFormat="1" ht="18" x14ac:dyDescent="0.25">
      <c r="A298" s="298"/>
      <c r="B298" s="708"/>
      <c r="C298" s="709"/>
      <c r="D298" s="709"/>
      <c r="E298" s="709"/>
      <c r="F298" s="709"/>
      <c r="G298" s="710"/>
      <c r="H298" s="280"/>
      <c r="I298" s="280"/>
      <c r="J298" s="280"/>
      <c r="K298" s="280"/>
      <c r="M298" s="1"/>
      <c r="N298" s="1"/>
      <c r="O298" s="1"/>
    </row>
    <row r="299" spans="1:16" s="262" customFormat="1" ht="18" x14ac:dyDescent="0.25">
      <c r="A299" s="298"/>
      <c r="B299" s="708"/>
      <c r="C299" s="709"/>
      <c r="D299" s="709"/>
      <c r="E299" s="709"/>
      <c r="F299" s="709"/>
      <c r="G299" s="710"/>
      <c r="H299" s="280"/>
      <c r="I299" s="280"/>
      <c r="J299" s="280"/>
      <c r="K299" s="280"/>
      <c r="M299" s="1"/>
      <c r="N299" s="1"/>
      <c r="O299" s="1"/>
    </row>
    <row r="300" spans="1:16" s="262" customFormat="1" ht="18" x14ac:dyDescent="0.25">
      <c r="A300" s="298"/>
      <c r="B300" s="708"/>
      <c r="C300" s="709"/>
      <c r="D300" s="709"/>
      <c r="E300" s="709"/>
      <c r="F300" s="709"/>
      <c r="G300" s="710"/>
      <c r="H300" s="280"/>
      <c r="I300" s="280"/>
      <c r="J300" s="280"/>
      <c r="K300" s="280"/>
      <c r="M300" s="1"/>
      <c r="N300" s="1"/>
      <c r="O300" s="1"/>
    </row>
    <row r="301" spans="1:16" ht="28.5" customHeight="1" x14ac:dyDescent="0.2"/>
    <row r="302" spans="1:16" s="262" customFormat="1" ht="20.25" customHeight="1" x14ac:dyDescent="0.25">
      <c r="A302" s="298"/>
      <c r="B302" s="314" t="s">
        <v>1086</v>
      </c>
      <c r="E302" s="264"/>
      <c r="G302" s="265"/>
      <c r="H302" s="254"/>
      <c r="I302" s="266"/>
      <c r="J302" s="287"/>
      <c r="K302" s="287"/>
      <c r="L302" s="287"/>
      <c r="M302" s="1"/>
      <c r="N302" s="1"/>
      <c r="O302" s="1"/>
    </row>
    <row r="303" spans="1:16" s="262" customFormat="1" ht="27" customHeight="1" x14ac:dyDescent="0.25">
      <c r="A303" s="298"/>
      <c r="B303" s="729" t="s">
        <v>879</v>
      </c>
      <c r="C303" s="730"/>
      <c r="D303" s="730"/>
      <c r="E303" s="730"/>
      <c r="F303" s="730"/>
      <c r="G303" s="731"/>
      <c r="H303" s="254"/>
      <c r="I303" s="266"/>
      <c r="J303" s="287"/>
      <c r="K303" s="287"/>
      <c r="L303" s="287"/>
      <c r="M303" s="1"/>
      <c r="N303" s="1"/>
      <c r="O303" s="1"/>
    </row>
    <row r="304" spans="1:16" s="262" customFormat="1" ht="12.75" customHeight="1" x14ac:dyDescent="0.25">
      <c r="A304" s="298"/>
      <c r="B304" s="732"/>
      <c r="C304" s="733"/>
      <c r="D304" s="733"/>
      <c r="E304" s="733"/>
      <c r="F304" s="733"/>
      <c r="G304" s="734"/>
      <c r="H304" s="268"/>
      <c r="I304" s="269"/>
      <c r="J304" s="270"/>
      <c r="K304" s="269"/>
      <c r="L304" s="265"/>
      <c r="M304" s="1"/>
      <c r="N304" s="1"/>
      <c r="O304" s="1"/>
    </row>
    <row r="305" spans="1:16" s="262" customFormat="1" ht="12.75" customHeight="1" x14ac:dyDescent="0.25">
      <c r="A305" s="298"/>
      <c r="B305" s="735"/>
      <c r="C305" s="736"/>
      <c r="D305" s="736"/>
      <c r="E305" s="736"/>
      <c r="F305" s="736"/>
      <c r="G305" s="737"/>
      <c r="H305" s="237"/>
      <c r="I305" s="265"/>
      <c r="J305" s="237"/>
      <c r="K305" s="265"/>
      <c r="L305" s="265"/>
      <c r="M305" s="1"/>
      <c r="N305" s="1"/>
      <c r="O305" s="1"/>
    </row>
    <row r="306" spans="1:16" s="262" customFormat="1" ht="17.25" customHeight="1" x14ac:dyDescent="0.25">
      <c r="A306" s="298"/>
      <c r="B306" s="738"/>
      <c r="C306" s="739"/>
      <c r="D306" s="739"/>
      <c r="E306" s="739"/>
      <c r="F306" s="739"/>
      <c r="G306" s="740"/>
      <c r="H306" s="237"/>
      <c r="I306" s="265"/>
      <c r="J306" s="237"/>
      <c r="K306" s="265"/>
      <c r="L306" s="265"/>
      <c r="M306" s="1"/>
      <c r="N306" s="1"/>
      <c r="O306" s="1"/>
    </row>
    <row r="307" spans="1:16" s="262" customFormat="1" ht="12.75" customHeight="1" x14ac:dyDescent="0.25">
      <c r="A307" s="298"/>
      <c r="B307" s="716"/>
      <c r="C307" s="716"/>
      <c r="D307" s="716"/>
      <c r="E307" s="716"/>
      <c r="F307" s="716"/>
      <c r="G307" s="716"/>
      <c r="H307" s="265"/>
      <c r="I307" s="265"/>
      <c r="J307" s="265"/>
      <c r="K307" s="265"/>
      <c r="L307" s="265"/>
      <c r="M307" s="1"/>
      <c r="N307" s="1"/>
      <c r="O307" s="1"/>
    </row>
    <row r="308" spans="1:16" s="262" customFormat="1" ht="12.75" customHeight="1" x14ac:dyDescent="0.25">
      <c r="A308" s="298"/>
      <c r="B308" s="741" t="s">
        <v>883</v>
      </c>
      <c r="C308" s="742"/>
      <c r="D308" s="742"/>
      <c r="E308" s="742"/>
      <c r="F308" s="742"/>
      <c r="G308" s="743"/>
      <c r="H308" s="265"/>
      <c r="I308" s="265"/>
      <c r="J308" s="265"/>
      <c r="K308" s="265"/>
      <c r="L308" s="265"/>
      <c r="M308" s="1"/>
      <c r="N308" s="1"/>
      <c r="O308" s="1"/>
    </row>
    <row r="309" spans="1:16" s="262" customFormat="1" ht="91.5" customHeight="1" x14ac:dyDescent="0.25">
      <c r="A309" s="298"/>
      <c r="B309" s="720" t="s">
        <v>1035</v>
      </c>
      <c r="C309" s="721"/>
      <c r="D309" s="721"/>
      <c r="E309" s="721"/>
      <c r="F309" s="721"/>
      <c r="G309" s="722"/>
      <c r="H309" s="1"/>
      <c r="J309" s="254"/>
      <c r="L309" s="1"/>
      <c r="M309" s="1"/>
      <c r="N309" s="1"/>
      <c r="O309" s="1"/>
    </row>
    <row r="310" spans="1:16" s="262" customFormat="1" ht="12.95" customHeight="1" x14ac:dyDescent="0.25">
      <c r="A310" s="298"/>
      <c r="B310" s="716"/>
      <c r="C310" s="716"/>
      <c r="D310" s="716"/>
      <c r="E310" s="716"/>
      <c r="F310" s="728"/>
      <c r="G310" s="728"/>
      <c r="H310" s="265"/>
      <c r="I310" s="265"/>
      <c r="J310" s="265"/>
      <c r="K310" s="265"/>
      <c r="L310" s="265"/>
      <c r="M310" s="1"/>
      <c r="N310" s="1"/>
      <c r="O310" s="1"/>
    </row>
    <row r="311" spans="1:16" s="273" customFormat="1" ht="18" customHeight="1" x14ac:dyDescent="0.2">
      <c r="A311" s="299"/>
      <c r="B311" s="371" t="s">
        <v>895</v>
      </c>
      <c r="C311" s="274" t="s">
        <v>877</v>
      </c>
      <c r="D311" s="371" t="s">
        <v>863</v>
      </c>
      <c r="E311" s="371" t="s">
        <v>862</v>
      </c>
      <c r="F311" s="401"/>
      <c r="G311" s="285"/>
      <c r="H311" s="276"/>
      <c r="I311" s="744" t="s">
        <v>991</v>
      </c>
      <c r="J311" s="745"/>
      <c r="K311" s="745"/>
      <c r="L311" s="745"/>
      <c r="M311" s="745"/>
      <c r="N311" s="746"/>
      <c r="O311" s="260" t="s">
        <v>872</v>
      </c>
      <c r="P311" s="386" t="s">
        <v>349</v>
      </c>
    </row>
    <row r="312" spans="1:16" s="262" customFormat="1" ht="18" x14ac:dyDescent="0.25">
      <c r="A312" s="298"/>
      <c r="B312" s="391"/>
      <c r="C312" s="278"/>
      <c r="D312" s="400" t="s">
        <v>849</v>
      </c>
      <c r="E312" s="400" t="s">
        <v>318</v>
      </c>
      <c r="F312" s="401"/>
      <c r="G312" s="285"/>
      <c r="H312" s="279"/>
      <c r="I312" s="713"/>
      <c r="J312" s="714"/>
      <c r="K312" s="714"/>
      <c r="L312" s="714"/>
      <c r="M312" s="714"/>
      <c r="N312" s="715"/>
      <c r="O312" s="399"/>
      <c r="P312" s="385">
        <f>O312*C312</f>
        <v>0</v>
      </c>
    </row>
    <row r="313" spans="1:16" s="262" customFormat="1" ht="18" x14ac:dyDescent="0.25">
      <c r="A313" s="298"/>
      <c r="B313" s="391"/>
      <c r="C313" s="278"/>
      <c r="D313" s="400" t="s">
        <v>851</v>
      </c>
      <c r="E313" s="400" t="s">
        <v>318</v>
      </c>
      <c r="F313" s="401"/>
      <c r="G313" s="285"/>
      <c r="H313" s="279"/>
      <c r="I313" s="713"/>
      <c r="J313" s="714"/>
      <c r="K313" s="714"/>
      <c r="L313" s="714"/>
      <c r="M313" s="714"/>
      <c r="N313" s="715"/>
      <c r="O313" s="399"/>
      <c r="P313" s="385">
        <f>O313*C313</f>
        <v>0</v>
      </c>
    </row>
    <row r="314" spans="1:16" s="262" customFormat="1" ht="18" x14ac:dyDescent="0.25">
      <c r="A314" s="298"/>
      <c r="B314" s="391"/>
      <c r="C314" s="278"/>
      <c r="D314" s="400" t="s">
        <v>849</v>
      </c>
      <c r="E314" s="400" t="s">
        <v>318</v>
      </c>
      <c r="F314" s="401"/>
      <c r="G314" s="285"/>
      <c r="H314" s="279"/>
      <c r="I314" s="713"/>
      <c r="J314" s="714"/>
      <c r="K314" s="714"/>
      <c r="L314" s="714"/>
      <c r="M314" s="714"/>
      <c r="N314" s="715"/>
      <c r="O314" s="399"/>
      <c r="P314" s="385">
        <f>O314*C314</f>
        <v>0</v>
      </c>
    </row>
    <row r="315" spans="1:16" s="262" customFormat="1" ht="18" customHeight="1" x14ac:dyDescent="0.25">
      <c r="A315" s="298"/>
      <c r="B315" s="391"/>
      <c r="C315" s="278"/>
      <c r="D315" s="400" t="s">
        <v>851</v>
      </c>
      <c r="E315" s="400" t="s">
        <v>318</v>
      </c>
      <c r="F315" s="401"/>
      <c r="G315" s="285"/>
      <c r="H315" s="265"/>
      <c r="I315" s="713"/>
      <c r="J315" s="714"/>
      <c r="K315" s="714"/>
      <c r="L315" s="714"/>
      <c r="M315" s="714"/>
      <c r="N315" s="715"/>
      <c r="O315" s="399"/>
      <c r="P315" s="385">
        <f>O315*C315</f>
        <v>0</v>
      </c>
    </row>
    <row r="316" spans="1:16" s="262" customFormat="1" ht="18" customHeight="1" x14ac:dyDescent="0.25">
      <c r="A316" s="298"/>
      <c r="B316" s="354"/>
      <c r="C316" s="354"/>
      <c r="D316" s="354"/>
      <c r="E316" s="354"/>
      <c r="F316" s="354"/>
      <c r="G316" s="354"/>
      <c r="H316" s="265"/>
      <c r="I316" s="265"/>
      <c r="J316" s="265"/>
      <c r="K316" s="265"/>
      <c r="L316" s="265"/>
      <c r="M316" s="1"/>
      <c r="N316" s="1"/>
      <c r="O316" s="66" t="s">
        <v>1047</v>
      </c>
      <c r="P316" s="385">
        <f>SUM(P312:P315)</f>
        <v>0</v>
      </c>
    </row>
    <row r="317" spans="1:16" s="273" customFormat="1" ht="29.25" customHeight="1" x14ac:dyDescent="0.2">
      <c r="A317" s="299"/>
      <c r="B317" s="717" t="s">
        <v>963</v>
      </c>
      <c r="C317" s="718"/>
      <c r="D317" s="718"/>
      <c r="E317" s="718"/>
      <c r="F317" s="718"/>
      <c r="G317" s="719"/>
      <c r="H317" s="280"/>
      <c r="I317" s="285"/>
      <c r="J317" s="285"/>
      <c r="K317" s="285"/>
      <c r="L317" s="285"/>
      <c r="M317" s="1"/>
      <c r="N317" s="1"/>
      <c r="O317" s="1"/>
      <c r="P317" s="285"/>
    </row>
    <row r="318" spans="1:16" s="262" customFormat="1" ht="18" x14ac:dyDescent="0.25">
      <c r="A318" s="298"/>
      <c r="B318" s="708"/>
      <c r="C318" s="709"/>
      <c r="D318" s="709"/>
      <c r="E318" s="709"/>
      <c r="F318" s="709"/>
      <c r="G318" s="710"/>
      <c r="H318" s="280"/>
      <c r="I318" s="280"/>
      <c r="J318" s="280"/>
      <c r="K318" s="280"/>
      <c r="L318" s="272"/>
      <c r="M318" s="1"/>
      <c r="N318" s="1"/>
      <c r="O318" s="1"/>
    </row>
    <row r="319" spans="1:16" s="262" customFormat="1" ht="18" x14ac:dyDescent="0.25">
      <c r="A319" s="298"/>
      <c r="B319" s="708"/>
      <c r="C319" s="709"/>
      <c r="D319" s="709"/>
      <c r="E319" s="709"/>
      <c r="F319" s="709"/>
      <c r="G319" s="710"/>
      <c r="H319" s="280"/>
      <c r="I319" s="280"/>
      <c r="J319" s="280"/>
      <c r="K319" s="280"/>
      <c r="L319" s="272"/>
      <c r="M319" s="1"/>
      <c r="N319" s="1"/>
      <c r="O319" s="1"/>
    </row>
    <row r="320" spans="1:16" s="262" customFormat="1" ht="18" x14ac:dyDescent="0.25">
      <c r="A320" s="298"/>
      <c r="B320" s="708"/>
      <c r="C320" s="709"/>
      <c r="D320" s="709"/>
      <c r="E320" s="709"/>
      <c r="F320" s="709"/>
      <c r="G320" s="710"/>
      <c r="H320" s="280"/>
      <c r="I320" s="280"/>
      <c r="J320" s="280"/>
      <c r="K320" s="280"/>
      <c r="L320" s="272"/>
      <c r="M320" s="1"/>
      <c r="N320" s="1"/>
      <c r="O320" s="1"/>
    </row>
    <row r="321" spans="1:16" s="262" customFormat="1" ht="18" x14ac:dyDescent="0.25">
      <c r="A321" s="298"/>
      <c r="B321" s="708"/>
      <c r="C321" s="709"/>
      <c r="D321" s="709"/>
      <c r="E321" s="709"/>
      <c r="F321" s="709"/>
      <c r="G321" s="710"/>
      <c r="H321" s="280"/>
      <c r="I321" s="280"/>
      <c r="J321" s="280"/>
      <c r="K321" s="280"/>
      <c r="M321" s="1"/>
      <c r="N321" s="1"/>
      <c r="O321" s="1"/>
    </row>
    <row r="322" spans="1:16" s="262" customFormat="1" ht="18" x14ac:dyDescent="0.25">
      <c r="A322" s="298"/>
      <c r="B322" s="708"/>
      <c r="C322" s="709"/>
      <c r="D322" s="709"/>
      <c r="E322" s="709"/>
      <c r="F322" s="709"/>
      <c r="G322" s="710"/>
      <c r="H322" s="280"/>
      <c r="I322" s="280"/>
      <c r="J322" s="280"/>
      <c r="K322" s="280"/>
      <c r="M322" s="1"/>
      <c r="N322" s="1"/>
      <c r="O322" s="1"/>
    </row>
    <row r="323" spans="1:16" s="262" customFormat="1" ht="18" x14ac:dyDescent="0.25">
      <c r="A323" s="298"/>
      <c r="B323" s="708"/>
      <c r="C323" s="709"/>
      <c r="D323" s="709"/>
      <c r="E323" s="709"/>
      <c r="F323" s="709"/>
      <c r="G323" s="710"/>
      <c r="H323" s="280"/>
      <c r="I323" s="280"/>
      <c r="J323" s="280"/>
      <c r="K323" s="280"/>
      <c r="M323" s="1"/>
      <c r="N323" s="1"/>
      <c r="O323" s="1"/>
    </row>
    <row r="324" spans="1:16" ht="47.25" customHeight="1" x14ac:dyDescent="0.2"/>
    <row r="325" spans="1:16" s="262" customFormat="1" ht="20.25" customHeight="1" x14ac:dyDescent="0.25">
      <c r="A325" s="298"/>
      <c r="B325" s="312" t="s">
        <v>1073</v>
      </c>
      <c r="C325" s="1"/>
      <c r="D325" s="1"/>
      <c r="E325" s="1"/>
      <c r="F325" s="1"/>
      <c r="G325" s="1"/>
      <c r="H325" s="1"/>
      <c r="I325" s="1"/>
      <c r="J325" s="1"/>
      <c r="K325" s="1"/>
      <c r="L325" s="1"/>
      <c r="M325" s="1"/>
      <c r="N325" s="1"/>
      <c r="O325" s="1"/>
    </row>
    <row r="326" spans="1:16" s="262" customFormat="1" ht="20.25" customHeight="1" x14ac:dyDescent="0.25">
      <c r="A326" s="298"/>
      <c r="B326" s="314" t="s">
        <v>1074</v>
      </c>
      <c r="E326" s="264"/>
      <c r="G326" s="265"/>
      <c r="H326" s="254"/>
      <c r="I326" s="266"/>
      <c r="J326" s="287"/>
      <c r="K326" s="287"/>
      <c r="L326" s="287"/>
      <c r="M326" s="1"/>
      <c r="N326" s="1"/>
      <c r="O326" s="1"/>
    </row>
    <row r="327" spans="1:16" s="262" customFormat="1" ht="30.75" customHeight="1" x14ac:dyDescent="0.25">
      <c r="A327" s="298"/>
      <c r="B327" s="729" t="s">
        <v>879</v>
      </c>
      <c r="C327" s="730"/>
      <c r="D327" s="730"/>
      <c r="E327" s="730"/>
      <c r="F327" s="730"/>
      <c r="G327" s="731"/>
      <c r="H327" s="254"/>
      <c r="I327" s="266"/>
      <c r="J327" s="287"/>
      <c r="K327" s="287"/>
      <c r="L327" s="287"/>
      <c r="M327" s="1"/>
      <c r="N327" s="1"/>
      <c r="O327" s="1"/>
    </row>
    <row r="328" spans="1:16" s="262" customFormat="1" ht="12.75" customHeight="1" x14ac:dyDescent="0.25">
      <c r="A328" s="298"/>
      <c r="B328" s="732"/>
      <c r="C328" s="733"/>
      <c r="D328" s="733"/>
      <c r="E328" s="733"/>
      <c r="F328" s="733"/>
      <c r="G328" s="734"/>
      <c r="H328" s="268"/>
      <c r="I328" s="269"/>
      <c r="J328" s="270"/>
      <c r="K328" s="269"/>
      <c r="L328" s="265"/>
      <c r="M328" s="1"/>
      <c r="N328" s="1"/>
      <c r="O328" s="1"/>
    </row>
    <row r="329" spans="1:16" s="262" customFormat="1" ht="12.75" customHeight="1" x14ac:dyDescent="0.25">
      <c r="A329" s="298"/>
      <c r="B329" s="735"/>
      <c r="C329" s="736"/>
      <c r="D329" s="736"/>
      <c r="E329" s="736"/>
      <c r="F329" s="736"/>
      <c r="G329" s="737"/>
      <c r="H329" s="237"/>
      <c r="I329" s="265"/>
      <c r="J329" s="237"/>
      <c r="K329" s="265"/>
      <c r="L329" s="265"/>
      <c r="M329" s="1"/>
      <c r="N329" s="1"/>
      <c r="O329" s="1"/>
    </row>
    <row r="330" spans="1:16" s="262" customFormat="1" ht="17.25" customHeight="1" x14ac:dyDescent="0.25">
      <c r="A330" s="298"/>
      <c r="B330" s="738"/>
      <c r="C330" s="739"/>
      <c r="D330" s="739"/>
      <c r="E330" s="739"/>
      <c r="F330" s="739"/>
      <c r="G330" s="740"/>
      <c r="H330" s="237"/>
      <c r="I330" s="265"/>
      <c r="J330" s="237"/>
      <c r="K330" s="265"/>
      <c r="L330" s="265"/>
      <c r="M330" s="1"/>
      <c r="N330" s="1"/>
      <c r="O330" s="1"/>
    </row>
    <row r="331" spans="1:16" s="262" customFormat="1" ht="12.75" customHeight="1" x14ac:dyDescent="0.25">
      <c r="A331" s="298"/>
      <c r="B331" s="716"/>
      <c r="C331" s="716"/>
      <c r="D331" s="716"/>
      <c r="E331" s="716"/>
      <c r="F331" s="716"/>
      <c r="G331" s="716"/>
      <c r="H331" s="265"/>
      <c r="I331" s="265"/>
      <c r="J331" s="265"/>
      <c r="K331" s="265"/>
      <c r="L331" s="265"/>
      <c r="M331" s="1"/>
      <c r="N331" s="1"/>
      <c r="O331" s="1"/>
    </row>
    <row r="332" spans="1:16" s="262" customFormat="1" ht="12.75" customHeight="1" x14ac:dyDescent="0.25">
      <c r="A332" s="298"/>
      <c r="B332" s="741" t="s">
        <v>871</v>
      </c>
      <c r="C332" s="742"/>
      <c r="D332" s="742"/>
      <c r="E332" s="742"/>
      <c r="F332" s="742"/>
      <c r="G332" s="743"/>
      <c r="H332" s="265"/>
      <c r="I332" s="265"/>
      <c r="J332" s="265"/>
      <c r="K332" s="265"/>
      <c r="L332" s="265"/>
      <c r="M332" s="1"/>
      <c r="N332" s="1"/>
      <c r="O332" s="1"/>
    </row>
    <row r="333" spans="1:16" s="262" customFormat="1" ht="69" customHeight="1" x14ac:dyDescent="0.25">
      <c r="A333" s="298"/>
      <c r="B333" s="720" t="s">
        <v>984</v>
      </c>
      <c r="C333" s="721"/>
      <c r="D333" s="721"/>
      <c r="E333" s="721"/>
      <c r="F333" s="721"/>
      <c r="G333" s="722"/>
      <c r="H333" s="1"/>
      <c r="I333" s="1"/>
      <c r="J333" s="1"/>
      <c r="K333" s="1"/>
      <c r="L333" s="1"/>
      <c r="M333" s="1"/>
      <c r="N333" s="1"/>
      <c r="O333" s="1"/>
    </row>
    <row r="334" spans="1:16" s="262" customFormat="1" ht="12.95" customHeight="1" x14ac:dyDescent="0.25">
      <c r="A334" s="298"/>
      <c r="B334" s="354"/>
      <c r="C334" s="354"/>
      <c r="D334" s="354"/>
      <c r="E334" s="354"/>
      <c r="F334" s="285"/>
      <c r="G334" s="285"/>
      <c r="H334" s="265"/>
      <c r="I334" s="265"/>
      <c r="J334" s="265"/>
      <c r="K334" s="265"/>
      <c r="L334" s="265"/>
      <c r="M334" s="1"/>
      <c r="N334" s="1"/>
      <c r="O334" s="1"/>
    </row>
    <row r="335" spans="1:16" s="273" customFormat="1" ht="18" customHeight="1" x14ac:dyDescent="0.2">
      <c r="A335" s="299"/>
      <c r="B335" s="274" t="s">
        <v>862</v>
      </c>
      <c r="C335" s="274" t="s">
        <v>877</v>
      </c>
      <c r="D335" s="726" t="s">
        <v>863</v>
      </c>
      <c r="E335" s="727"/>
      <c r="F335" s="358"/>
      <c r="H335" s="276"/>
      <c r="I335" s="744" t="s">
        <v>991</v>
      </c>
      <c r="J335" s="745"/>
      <c r="K335" s="745"/>
      <c r="L335" s="745"/>
      <c r="M335" s="745"/>
      <c r="N335" s="746"/>
      <c r="O335" s="260" t="s">
        <v>878</v>
      </c>
      <c r="P335" s="295" t="s">
        <v>349</v>
      </c>
    </row>
    <row r="336" spans="1:16" s="267" customFormat="1" ht="18" x14ac:dyDescent="0.2">
      <c r="A336" s="297"/>
      <c r="B336" s="357" t="s">
        <v>114</v>
      </c>
      <c r="C336" s="278"/>
      <c r="D336" s="751" t="s">
        <v>854</v>
      </c>
      <c r="E336" s="752"/>
      <c r="F336" s="358"/>
      <c r="G336" s="285"/>
      <c r="H336" s="279"/>
      <c r="I336" s="713"/>
      <c r="J336" s="714"/>
      <c r="K336" s="714"/>
      <c r="L336" s="714"/>
      <c r="M336" s="714"/>
      <c r="N336" s="715"/>
      <c r="O336" s="384">
        <f>INDEX($E$13:$E$25,MATCH($D336,$B$13:$B$25,0))</f>
        <v>0</v>
      </c>
      <c r="P336" s="296">
        <f>O336*C336</f>
        <v>0</v>
      </c>
    </row>
    <row r="337" spans="1:16" s="267" customFormat="1" ht="18" x14ac:dyDescent="0.2">
      <c r="A337" s="297"/>
      <c r="B337" s="357" t="s">
        <v>114</v>
      </c>
      <c r="C337" s="278"/>
      <c r="D337" s="751" t="s">
        <v>853</v>
      </c>
      <c r="E337" s="752"/>
      <c r="F337" s="297"/>
      <c r="G337" s="297"/>
      <c r="H337" s="279"/>
      <c r="I337" s="713"/>
      <c r="J337" s="714"/>
      <c r="K337" s="714"/>
      <c r="L337" s="714"/>
      <c r="M337" s="714"/>
      <c r="N337" s="715"/>
      <c r="O337" s="384">
        <f>INDEX($E$13:$E$25,MATCH($D337,$B$13:$B$25,0))</f>
        <v>0</v>
      </c>
      <c r="P337" s="296">
        <f>O337*C337</f>
        <v>0</v>
      </c>
    </row>
    <row r="338" spans="1:16" s="262" customFormat="1" ht="18" customHeight="1" x14ac:dyDescent="0.25">
      <c r="A338" s="298"/>
      <c r="B338" s="716"/>
      <c r="C338" s="716"/>
      <c r="D338" s="716"/>
      <c r="E338" s="716"/>
      <c r="F338" s="716"/>
      <c r="G338" s="716"/>
      <c r="H338" s="265"/>
      <c r="I338" s="280"/>
      <c r="J338" s="280"/>
      <c r="K338" s="280"/>
      <c r="L338" s="285"/>
      <c r="M338" s="1"/>
      <c r="N338" s="1"/>
      <c r="O338" s="66" t="s">
        <v>1047</v>
      </c>
      <c r="P338" s="296">
        <f>SUM(P336:P337)</f>
        <v>0</v>
      </c>
    </row>
    <row r="339" spans="1:16" s="273" customFormat="1" ht="29.25" customHeight="1" x14ac:dyDescent="0.2">
      <c r="A339" s="299"/>
      <c r="B339" s="717" t="s">
        <v>963</v>
      </c>
      <c r="C339" s="718"/>
      <c r="D339" s="718"/>
      <c r="E339" s="718"/>
      <c r="F339" s="718"/>
      <c r="G339" s="719"/>
      <c r="H339" s="280"/>
      <c r="O339" s="1"/>
      <c r="P339" s="285"/>
    </row>
    <row r="340" spans="1:16" s="262" customFormat="1" ht="18" x14ac:dyDescent="0.25">
      <c r="A340" s="298"/>
      <c r="B340" s="708"/>
      <c r="C340" s="709"/>
      <c r="D340" s="709"/>
      <c r="E340" s="709"/>
      <c r="F340" s="709"/>
      <c r="G340" s="710"/>
      <c r="H340" s="280"/>
      <c r="I340" s="280"/>
      <c r="J340" s="280"/>
      <c r="K340" s="280"/>
      <c r="L340" s="272"/>
      <c r="M340" s="1"/>
      <c r="N340" s="1"/>
      <c r="O340" s="1"/>
    </row>
    <row r="341" spans="1:16" s="262" customFormat="1" ht="18" x14ac:dyDescent="0.25">
      <c r="A341" s="298"/>
      <c r="B341" s="708"/>
      <c r="C341" s="709"/>
      <c r="D341" s="709"/>
      <c r="E341" s="709"/>
      <c r="F341" s="709"/>
      <c r="G341" s="710"/>
      <c r="H341" s="280"/>
      <c r="I341" s="280"/>
      <c r="J341" s="280"/>
      <c r="K341" s="280"/>
      <c r="L341" s="272"/>
      <c r="M341" s="1"/>
      <c r="N341" s="1"/>
      <c r="O341" s="1"/>
    </row>
    <row r="342" spans="1:16" s="262" customFormat="1" ht="18" x14ac:dyDescent="0.25">
      <c r="A342" s="298"/>
      <c r="B342" s="708"/>
      <c r="C342" s="709"/>
      <c r="D342" s="709"/>
      <c r="E342" s="709"/>
      <c r="F342" s="709"/>
      <c r="G342" s="710"/>
      <c r="H342" s="280"/>
      <c r="I342" s="280"/>
      <c r="J342" s="280"/>
      <c r="K342" s="280"/>
      <c r="L342" s="272"/>
      <c r="M342" s="1"/>
      <c r="N342" s="1"/>
      <c r="O342" s="1"/>
    </row>
    <row r="343" spans="1:16" s="262" customFormat="1" ht="18" x14ac:dyDescent="0.25">
      <c r="A343" s="298"/>
      <c r="B343" s="708"/>
      <c r="C343" s="709"/>
      <c r="D343" s="709"/>
      <c r="E343" s="709"/>
      <c r="F343" s="709"/>
      <c r="G343" s="710"/>
      <c r="H343" s="280"/>
      <c r="I343" s="280"/>
      <c r="J343" s="280"/>
      <c r="K343" s="280"/>
      <c r="M343" s="1"/>
      <c r="N343" s="1"/>
      <c r="O343" s="1"/>
    </row>
    <row r="344" spans="1:16" s="262" customFormat="1" ht="18" x14ac:dyDescent="0.25">
      <c r="A344" s="298"/>
      <c r="B344" s="708"/>
      <c r="C344" s="709"/>
      <c r="D344" s="709"/>
      <c r="E344" s="709"/>
      <c r="F344" s="709"/>
      <c r="G344" s="710"/>
      <c r="H344" s="280"/>
      <c r="I344" s="280"/>
      <c r="J344" s="280"/>
      <c r="K344" s="280"/>
      <c r="M344" s="1"/>
      <c r="N344" s="1"/>
      <c r="O344" s="1"/>
    </row>
    <row r="345" spans="1:16" s="262" customFormat="1" ht="18" x14ac:dyDescent="0.25">
      <c r="A345" s="298"/>
      <c r="B345" s="708"/>
      <c r="C345" s="709"/>
      <c r="D345" s="709"/>
      <c r="E345" s="709"/>
      <c r="F345" s="709"/>
      <c r="G345" s="710"/>
      <c r="H345" s="280"/>
      <c r="I345" s="280"/>
      <c r="J345" s="280"/>
      <c r="K345" s="280"/>
      <c r="M345" s="1"/>
      <c r="N345" s="1"/>
      <c r="O345" s="1"/>
    </row>
    <row r="346" spans="1:16" s="262" customFormat="1" ht="50.25" customHeight="1" x14ac:dyDescent="0.25">
      <c r="A346" s="298"/>
      <c r="B346" s="266"/>
      <c r="C346" s="266"/>
      <c r="D346" s="266"/>
      <c r="E346" s="293"/>
      <c r="F346" s="266"/>
      <c r="G346" s="266"/>
      <c r="H346" s="266"/>
      <c r="I346" s="266"/>
      <c r="J346" s="266"/>
      <c r="K346" s="266"/>
      <c r="L346" s="266"/>
      <c r="M346" s="266"/>
      <c r="N346" s="266"/>
      <c r="O346" s="1"/>
    </row>
    <row r="347" spans="1:16" s="262" customFormat="1" ht="20.25" customHeight="1" x14ac:dyDescent="0.25">
      <c r="A347" s="298"/>
      <c r="B347" s="314" t="s">
        <v>1075</v>
      </c>
      <c r="E347" s="264"/>
      <c r="G347" s="265"/>
      <c r="H347" s="254"/>
      <c r="I347" s="266"/>
      <c r="J347" s="287"/>
      <c r="K347" s="287"/>
      <c r="L347" s="287"/>
      <c r="M347" s="1"/>
      <c r="N347" s="1"/>
      <c r="O347" s="1"/>
    </row>
    <row r="348" spans="1:16" s="262" customFormat="1" ht="27.75" customHeight="1" x14ac:dyDescent="0.25">
      <c r="A348" s="298"/>
      <c r="B348" s="729" t="s">
        <v>879</v>
      </c>
      <c r="C348" s="730"/>
      <c r="D348" s="730"/>
      <c r="E348" s="730"/>
      <c r="F348" s="730"/>
      <c r="G348" s="731"/>
      <c r="H348" s="254"/>
      <c r="I348" s="266"/>
      <c r="J348" s="287"/>
      <c r="K348" s="287"/>
      <c r="L348" s="287"/>
      <c r="M348" s="1"/>
      <c r="N348" s="1"/>
      <c r="O348" s="1"/>
    </row>
    <row r="349" spans="1:16" s="262" customFormat="1" ht="12.75" customHeight="1" x14ac:dyDescent="0.25">
      <c r="A349" s="298"/>
      <c r="B349" s="732"/>
      <c r="C349" s="733"/>
      <c r="D349" s="733"/>
      <c r="E349" s="733"/>
      <c r="F349" s="733"/>
      <c r="G349" s="734"/>
      <c r="H349" s="268"/>
      <c r="I349" s="269"/>
      <c r="J349" s="270"/>
      <c r="K349" s="269"/>
      <c r="L349" s="265"/>
      <c r="M349" s="1"/>
      <c r="N349" s="1"/>
      <c r="O349" s="1"/>
    </row>
    <row r="350" spans="1:16" s="262" customFormat="1" ht="12.75" customHeight="1" x14ac:dyDescent="0.25">
      <c r="A350" s="298"/>
      <c r="B350" s="735"/>
      <c r="C350" s="736"/>
      <c r="D350" s="736"/>
      <c r="E350" s="736"/>
      <c r="F350" s="736"/>
      <c r="G350" s="737"/>
      <c r="H350" s="237"/>
      <c r="I350" s="265"/>
      <c r="J350" s="237"/>
      <c r="K350" s="265"/>
      <c r="L350" s="265"/>
      <c r="M350" s="1"/>
      <c r="N350" s="1"/>
      <c r="O350" s="1"/>
    </row>
    <row r="351" spans="1:16" s="262" customFormat="1" ht="17.25" customHeight="1" x14ac:dyDescent="0.25">
      <c r="A351" s="298"/>
      <c r="B351" s="738"/>
      <c r="C351" s="739"/>
      <c r="D351" s="739"/>
      <c r="E351" s="739"/>
      <c r="F351" s="739"/>
      <c r="G351" s="740"/>
      <c r="H351" s="237"/>
      <c r="I351" s="265"/>
      <c r="J351" s="237"/>
      <c r="K351" s="265"/>
      <c r="L351" s="265"/>
      <c r="M351" s="1"/>
      <c r="N351" s="1"/>
      <c r="O351" s="1"/>
    </row>
    <row r="352" spans="1:16" s="262" customFormat="1" ht="12.75" customHeight="1" x14ac:dyDescent="0.25">
      <c r="A352" s="298"/>
      <c r="B352" s="750"/>
      <c r="C352" s="750"/>
      <c r="D352" s="750"/>
      <c r="E352" s="750"/>
      <c r="F352" s="750"/>
      <c r="G352" s="750"/>
      <c r="H352" s="265"/>
      <c r="I352" s="265"/>
      <c r="J352" s="265"/>
      <c r="K352" s="265"/>
      <c r="L352" s="265"/>
      <c r="M352" s="1"/>
      <c r="N352" s="1"/>
      <c r="O352" s="1"/>
    </row>
    <row r="353" spans="1:16" s="262" customFormat="1" ht="12.75" customHeight="1" x14ac:dyDescent="0.25">
      <c r="A353" s="298"/>
      <c r="B353" s="741" t="s">
        <v>871</v>
      </c>
      <c r="C353" s="742"/>
      <c r="D353" s="742"/>
      <c r="E353" s="742"/>
      <c r="F353" s="742"/>
      <c r="G353" s="743"/>
      <c r="H353" s="265"/>
      <c r="I353" s="265"/>
      <c r="J353" s="265"/>
      <c r="K353" s="265"/>
      <c r="L353" s="265"/>
      <c r="M353" s="1"/>
      <c r="N353" s="1"/>
      <c r="O353" s="1"/>
    </row>
    <row r="354" spans="1:16" s="262" customFormat="1" ht="93.75" customHeight="1" x14ac:dyDescent="0.25">
      <c r="A354" s="298"/>
      <c r="B354" s="720" t="s">
        <v>1019</v>
      </c>
      <c r="C354" s="721"/>
      <c r="D354" s="721"/>
      <c r="E354" s="721"/>
      <c r="F354" s="721"/>
      <c r="G354" s="722"/>
      <c r="H354" s="1"/>
      <c r="I354" s="1"/>
      <c r="J354" s="1"/>
      <c r="K354" s="1"/>
      <c r="L354" s="1"/>
      <c r="M354" s="1"/>
      <c r="N354" s="1"/>
      <c r="O354" s="1"/>
    </row>
    <row r="355" spans="1:16" s="262" customFormat="1" ht="12.95" customHeight="1" x14ac:dyDescent="0.25">
      <c r="A355" s="298"/>
      <c r="B355" s="716"/>
      <c r="C355" s="716"/>
      <c r="D355" s="716"/>
      <c r="E355" s="716"/>
      <c r="F355" s="728"/>
      <c r="G355" s="728"/>
      <c r="H355" s="265"/>
      <c r="I355" s="265"/>
      <c r="J355" s="265"/>
      <c r="K355" s="265"/>
      <c r="L355" s="265"/>
      <c r="M355" s="1"/>
      <c r="N355" s="1"/>
      <c r="O355" s="1"/>
    </row>
    <row r="356" spans="1:16" s="273" customFormat="1" ht="18" customHeight="1" x14ac:dyDescent="0.2">
      <c r="A356" s="299"/>
      <c r="B356" s="274" t="s">
        <v>862</v>
      </c>
      <c r="C356" s="274" t="s">
        <v>877</v>
      </c>
      <c r="D356" s="726" t="s">
        <v>863</v>
      </c>
      <c r="E356" s="727"/>
      <c r="F356" s="358"/>
      <c r="H356" s="276"/>
      <c r="I356" s="744" t="s">
        <v>991</v>
      </c>
      <c r="J356" s="745"/>
      <c r="K356" s="745"/>
      <c r="L356" s="745"/>
      <c r="M356" s="745"/>
      <c r="N356" s="746"/>
      <c r="O356" s="260" t="s">
        <v>878</v>
      </c>
      <c r="P356" s="295" t="s">
        <v>349</v>
      </c>
    </row>
    <row r="357" spans="1:16" s="267" customFormat="1" ht="18" x14ac:dyDescent="0.2">
      <c r="A357" s="297"/>
      <c r="B357" s="379" t="s">
        <v>114</v>
      </c>
      <c r="C357" s="278"/>
      <c r="D357" s="723" t="s">
        <v>854</v>
      </c>
      <c r="E357" s="725"/>
      <c r="F357" s="358"/>
      <c r="G357" s="285"/>
      <c r="H357" s="279"/>
      <c r="I357" s="713"/>
      <c r="J357" s="714"/>
      <c r="K357" s="714"/>
      <c r="L357" s="714"/>
      <c r="M357" s="714"/>
      <c r="N357" s="715"/>
      <c r="O357" s="384">
        <f>INDEX($E$13:$E$25,MATCH($D357,$B$13:$B$25,0))</f>
        <v>0</v>
      </c>
      <c r="P357" s="385">
        <f>O357*C357</f>
        <v>0</v>
      </c>
    </row>
    <row r="358" spans="1:16" s="267" customFormat="1" ht="18" x14ac:dyDescent="0.2">
      <c r="A358" s="297"/>
      <c r="B358" s="379" t="s">
        <v>114</v>
      </c>
      <c r="C358" s="278"/>
      <c r="D358" s="723" t="s">
        <v>853</v>
      </c>
      <c r="E358" s="725"/>
      <c r="F358" s="358"/>
      <c r="G358" s="285"/>
      <c r="H358" s="279"/>
      <c r="I358" s="713"/>
      <c r="J358" s="714"/>
      <c r="K358" s="714"/>
      <c r="L358" s="714"/>
      <c r="M358" s="714"/>
      <c r="N358" s="715"/>
      <c r="O358" s="384">
        <f>INDEX($E$13:$E$25,MATCH($D358,$B$13:$B$25,0))</f>
        <v>0</v>
      </c>
      <c r="P358" s="385">
        <f>O358*C358</f>
        <v>0</v>
      </c>
    </row>
    <row r="359" spans="1:16" s="262" customFormat="1" ht="18" customHeight="1" x14ac:dyDescent="0.25">
      <c r="A359" s="298"/>
      <c r="B359" s="716"/>
      <c r="C359" s="716"/>
      <c r="D359" s="716"/>
      <c r="E359" s="716"/>
      <c r="F359" s="716"/>
      <c r="G359" s="716"/>
      <c r="H359" s="265"/>
      <c r="I359" s="265"/>
      <c r="J359" s="265"/>
      <c r="K359" s="265"/>
      <c r="L359" s="265"/>
      <c r="M359" s="1"/>
      <c r="N359" s="1"/>
      <c r="O359" s="66" t="s">
        <v>1047</v>
      </c>
      <c r="P359" s="385">
        <f>SUM(P357:P358)</f>
        <v>0</v>
      </c>
    </row>
    <row r="360" spans="1:16" s="273" customFormat="1" ht="29.25" customHeight="1" x14ac:dyDescent="0.2">
      <c r="A360" s="299"/>
      <c r="B360" s="717" t="s">
        <v>963</v>
      </c>
      <c r="C360" s="718"/>
      <c r="D360" s="718"/>
      <c r="E360" s="718"/>
      <c r="F360" s="718"/>
      <c r="G360" s="719"/>
      <c r="H360" s="280"/>
      <c r="I360" s="280"/>
      <c r="J360" s="280"/>
      <c r="K360" s="280"/>
      <c r="L360" s="285"/>
      <c r="M360" s="1"/>
      <c r="N360" s="1"/>
      <c r="O360" s="1"/>
      <c r="P360" s="285"/>
    </row>
    <row r="361" spans="1:16" s="262" customFormat="1" ht="18" x14ac:dyDescent="0.25">
      <c r="A361" s="298"/>
      <c r="B361" s="708"/>
      <c r="C361" s="709"/>
      <c r="D361" s="709"/>
      <c r="E361" s="709"/>
      <c r="F361" s="709"/>
      <c r="G361" s="710"/>
      <c r="H361" s="280"/>
      <c r="I361" s="280"/>
      <c r="J361" s="280"/>
      <c r="K361" s="280"/>
      <c r="L361" s="272"/>
      <c r="M361" s="1"/>
      <c r="N361" s="1"/>
      <c r="O361" s="1"/>
    </row>
    <row r="362" spans="1:16" s="262" customFormat="1" ht="18" x14ac:dyDescent="0.25">
      <c r="A362" s="298"/>
      <c r="B362" s="708"/>
      <c r="C362" s="709"/>
      <c r="D362" s="709"/>
      <c r="E362" s="709"/>
      <c r="F362" s="709"/>
      <c r="G362" s="710"/>
      <c r="H362" s="280"/>
      <c r="I362" s="280"/>
      <c r="J362" s="280"/>
      <c r="K362" s="280"/>
      <c r="L362" s="272"/>
      <c r="M362" s="1"/>
      <c r="N362" s="1"/>
      <c r="O362" s="1"/>
    </row>
    <row r="363" spans="1:16" s="262" customFormat="1" ht="18" x14ac:dyDescent="0.25">
      <c r="A363" s="298"/>
      <c r="B363" s="708"/>
      <c r="C363" s="709"/>
      <c r="D363" s="709"/>
      <c r="E363" s="709"/>
      <c r="F363" s="709"/>
      <c r="G363" s="710"/>
      <c r="H363" s="280"/>
      <c r="I363" s="280"/>
      <c r="J363" s="280"/>
      <c r="K363" s="280"/>
      <c r="L363" s="272"/>
      <c r="M363" s="1"/>
      <c r="N363" s="1"/>
      <c r="O363" s="1"/>
    </row>
    <row r="364" spans="1:16" s="262" customFormat="1" ht="18" x14ac:dyDescent="0.25">
      <c r="A364" s="298"/>
      <c r="B364" s="708"/>
      <c r="C364" s="709"/>
      <c r="D364" s="709"/>
      <c r="E364" s="709"/>
      <c r="F364" s="709"/>
      <c r="G364" s="710"/>
      <c r="H364" s="280"/>
      <c r="I364" s="280"/>
      <c r="J364" s="280"/>
      <c r="K364" s="280"/>
      <c r="M364" s="1"/>
      <c r="N364" s="1"/>
      <c r="O364" s="1"/>
    </row>
    <row r="365" spans="1:16" s="262" customFormat="1" ht="18" x14ac:dyDescent="0.25">
      <c r="A365" s="298"/>
      <c r="B365" s="708"/>
      <c r="C365" s="709"/>
      <c r="D365" s="709"/>
      <c r="E365" s="709"/>
      <c r="F365" s="709"/>
      <c r="G365" s="710"/>
      <c r="H365" s="280"/>
      <c r="I365" s="280"/>
      <c r="J365" s="280"/>
      <c r="K365" s="280"/>
      <c r="M365" s="1"/>
      <c r="N365" s="1"/>
      <c r="O365" s="1"/>
    </row>
    <row r="366" spans="1:16" s="262" customFormat="1" ht="18" x14ac:dyDescent="0.25">
      <c r="A366" s="298"/>
      <c r="B366" s="708"/>
      <c r="C366" s="709"/>
      <c r="D366" s="709"/>
      <c r="E366" s="709"/>
      <c r="F366" s="709"/>
      <c r="G366" s="710"/>
      <c r="H366" s="280"/>
      <c r="I366" s="280"/>
      <c r="J366" s="280"/>
      <c r="K366" s="280"/>
      <c r="M366" s="1"/>
      <c r="N366" s="1"/>
      <c r="O366" s="1"/>
    </row>
    <row r="367" spans="1:16" s="262" customFormat="1" ht="50.25" customHeight="1" x14ac:dyDescent="0.25">
      <c r="A367" s="298"/>
      <c r="B367" s="266"/>
      <c r="C367" s="1"/>
      <c r="D367" s="1"/>
      <c r="E367" s="259"/>
      <c r="F367" s="1"/>
      <c r="G367" s="29"/>
      <c r="H367" s="1"/>
      <c r="I367" s="1"/>
      <c r="J367" s="1"/>
      <c r="K367" s="1"/>
      <c r="L367" s="1"/>
      <c r="M367" s="1"/>
      <c r="N367" s="1"/>
      <c r="O367" s="1"/>
    </row>
    <row r="368" spans="1:16" s="262" customFormat="1" ht="20.25" customHeight="1" x14ac:dyDescent="0.25">
      <c r="A368" s="298"/>
      <c r="B368" s="314" t="s">
        <v>1076</v>
      </c>
      <c r="E368" s="264"/>
      <c r="G368" s="265"/>
      <c r="H368" s="254"/>
      <c r="I368" s="266"/>
      <c r="J368" s="287"/>
      <c r="K368" s="287"/>
      <c r="L368" s="287"/>
      <c r="M368" s="1"/>
      <c r="N368" s="1"/>
      <c r="O368" s="1"/>
    </row>
    <row r="369" spans="1:16" s="262" customFormat="1" ht="27" customHeight="1" x14ac:dyDescent="0.25">
      <c r="A369" s="298"/>
      <c r="B369" s="729" t="s">
        <v>879</v>
      </c>
      <c r="C369" s="730"/>
      <c r="D369" s="730"/>
      <c r="E369" s="730"/>
      <c r="F369" s="730"/>
      <c r="G369" s="731"/>
      <c r="H369" s="254"/>
      <c r="I369" s="266"/>
      <c r="J369" s="287"/>
      <c r="K369" s="287"/>
      <c r="L369" s="287"/>
      <c r="M369" s="1"/>
      <c r="N369" s="1"/>
      <c r="O369" s="1"/>
    </row>
    <row r="370" spans="1:16" s="262" customFormat="1" ht="12.75" customHeight="1" x14ac:dyDescent="0.25">
      <c r="A370" s="298"/>
      <c r="B370" s="732"/>
      <c r="C370" s="733"/>
      <c r="D370" s="733"/>
      <c r="E370" s="733"/>
      <c r="F370" s="733"/>
      <c r="G370" s="734"/>
      <c r="H370" s="268"/>
      <c r="I370" s="269"/>
      <c r="J370" s="270"/>
      <c r="K370" s="269"/>
      <c r="L370" s="265"/>
      <c r="M370" s="1"/>
      <c r="N370" s="1"/>
      <c r="O370" s="1"/>
    </row>
    <row r="371" spans="1:16" s="262" customFormat="1" ht="12.75" customHeight="1" x14ac:dyDescent="0.25">
      <c r="A371" s="298"/>
      <c r="B371" s="735"/>
      <c r="C371" s="736"/>
      <c r="D371" s="736"/>
      <c r="E371" s="736"/>
      <c r="F371" s="736"/>
      <c r="G371" s="737"/>
      <c r="H371" s="237"/>
      <c r="I371" s="265"/>
      <c r="J371" s="237"/>
      <c r="K371" s="265"/>
      <c r="L371" s="265"/>
      <c r="M371" s="1"/>
      <c r="N371" s="1"/>
      <c r="O371" s="1"/>
    </row>
    <row r="372" spans="1:16" s="262" customFormat="1" ht="17.25" customHeight="1" x14ac:dyDescent="0.25">
      <c r="A372" s="298"/>
      <c r="B372" s="738"/>
      <c r="C372" s="739"/>
      <c r="D372" s="739"/>
      <c r="E372" s="739"/>
      <c r="F372" s="739"/>
      <c r="G372" s="740"/>
      <c r="H372" s="237"/>
      <c r="I372" s="265"/>
      <c r="J372" s="237"/>
      <c r="K372" s="265"/>
      <c r="L372" s="265"/>
      <c r="M372" s="1"/>
      <c r="N372" s="1"/>
      <c r="O372" s="1"/>
    </row>
    <row r="373" spans="1:16" s="262" customFormat="1" ht="12.75" customHeight="1" x14ac:dyDescent="0.25">
      <c r="A373" s="298"/>
      <c r="B373" s="716"/>
      <c r="C373" s="716"/>
      <c r="D373" s="716"/>
      <c r="E373" s="716"/>
      <c r="F373" s="716"/>
      <c r="G373" s="716"/>
      <c r="H373" s="265"/>
      <c r="I373" s="265"/>
      <c r="J373" s="265"/>
      <c r="K373" s="265"/>
      <c r="L373" s="265"/>
      <c r="M373" s="1"/>
      <c r="N373" s="1"/>
      <c r="O373" s="1"/>
    </row>
    <row r="374" spans="1:16" s="262" customFormat="1" ht="12.75" customHeight="1" x14ac:dyDescent="0.25">
      <c r="A374" s="298"/>
      <c r="B374" s="741" t="s">
        <v>871</v>
      </c>
      <c r="C374" s="742"/>
      <c r="D374" s="742"/>
      <c r="E374" s="742"/>
      <c r="F374" s="742"/>
      <c r="G374" s="743"/>
      <c r="H374" s="265"/>
      <c r="I374" s="265"/>
      <c r="J374" s="265"/>
      <c r="K374" s="265"/>
      <c r="L374" s="265"/>
      <c r="M374" s="1"/>
      <c r="N374" s="1"/>
      <c r="O374" s="1"/>
    </row>
    <row r="375" spans="1:16" s="262" customFormat="1" ht="67.5" customHeight="1" x14ac:dyDescent="0.25">
      <c r="A375" s="298"/>
      <c r="B375" s="720" t="s">
        <v>985</v>
      </c>
      <c r="C375" s="721"/>
      <c r="D375" s="721"/>
      <c r="E375" s="721"/>
      <c r="F375" s="721"/>
      <c r="G375" s="722"/>
      <c r="H375" s="1"/>
      <c r="I375" s="1"/>
      <c r="J375" s="1"/>
      <c r="K375" s="1"/>
      <c r="L375" s="1"/>
      <c r="M375" s="1"/>
      <c r="N375" s="1"/>
      <c r="O375" s="1"/>
    </row>
    <row r="376" spans="1:16" s="262" customFormat="1" ht="12.95" customHeight="1" x14ac:dyDescent="0.25">
      <c r="A376" s="298"/>
      <c r="B376" s="716"/>
      <c r="C376" s="716"/>
      <c r="D376" s="716"/>
      <c r="E376" s="716"/>
      <c r="F376" s="728"/>
      <c r="G376" s="728"/>
      <c r="H376" s="265"/>
      <c r="I376" s="265"/>
      <c r="J376" s="265"/>
      <c r="K376" s="265"/>
      <c r="L376" s="265"/>
      <c r="M376" s="1"/>
      <c r="N376" s="1"/>
      <c r="O376" s="1"/>
    </row>
    <row r="377" spans="1:16" s="273" customFormat="1" ht="18" customHeight="1" x14ac:dyDescent="0.2">
      <c r="A377" s="299"/>
      <c r="B377" s="274" t="s">
        <v>862</v>
      </c>
      <c r="C377" s="274" t="s">
        <v>877</v>
      </c>
      <c r="D377" s="726" t="s">
        <v>863</v>
      </c>
      <c r="E377" s="727"/>
      <c r="F377" s="358"/>
      <c r="H377" s="276"/>
      <c r="I377" s="744" t="s">
        <v>991</v>
      </c>
      <c r="J377" s="745"/>
      <c r="K377" s="745"/>
      <c r="L377" s="745"/>
      <c r="M377" s="745"/>
      <c r="N377" s="746"/>
      <c r="O377" s="260" t="s">
        <v>878</v>
      </c>
      <c r="P377" s="386" t="s">
        <v>349</v>
      </c>
    </row>
    <row r="378" spans="1:16" s="283" customFormat="1" ht="18" x14ac:dyDescent="0.2">
      <c r="A378" s="297"/>
      <c r="B378" s="379" t="s">
        <v>114</v>
      </c>
      <c r="C378" s="278"/>
      <c r="D378" s="723" t="s">
        <v>854</v>
      </c>
      <c r="E378" s="725"/>
      <c r="F378" s="358"/>
      <c r="G378" s="285"/>
      <c r="H378" s="284"/>
      <c r="I378" s="713"/>
      <c r="J378" s="714"/>
      <c r="K378" s="714"/>
      <c r="L378" s="714"/>
      <c r="M378" s="714"/>
      <c r="N378" s="715"/>
      <c r="O378" s="384">
        <f>INDEX($E$13:$E$25,MATCH($D378,$B$13:$B$25,0))</f>
        <v>0</v>
      </c>
      <c r="P378" s="385">
        <f>O378*C378</f>
        <v>0</v>
      </c>
    </row>
    <row r="379" spans="1:16" s="283" customFormat="1" ht="18" x14ac:dyDescent="0.2">
      <c r="A379" s="297"/>
      <c r="B379" s="379" t="s">
        <v>114</v>
      </c>
      <c r="C379" s="278"/>
      <c r="D379" s="723" t="s">
        <v>853</v>
      </c>
      <c r="E379" s="725"/>
      <c r="F379" s="358"/>
      <c r="G379" s="285"/>
      <c r="H379" s="284"/>
      <c r="I379" s="713"/>
      <c r="J379" s="714"/>
      <c r="K379" s="714"/>
      <c r="L379" s="714"/>
      <c r="M379" s="714"/>
      <c r="N379" s="715"/>
      <c r="O379" s="384">
        <f>INDEX($E$13:$E$25,MATCH($D379,$B$13:$B$25,0))</f>
        <v>0</v>
      </c>
      <c r="P379" s="385">
        <f>O379*C379</f>
        <v>0</v>
      </c>
    </row>
    <row r="380" spans="1:16" s="262" customFormat="1" ht="18" customHeight="1" x14ac:dyDescent="0.25">
      <c r="A380" s="298"/>
      <c r="B380" s="716"/>
      <c r="C380" s="716"/>
      <c r="D380" s="716"/>
      <c r="E380" s="716"/>
      <c r="F380" s="716"/>
      <c r="G380" s="716"/>
      <c r="H380" s="265"/>
      <c r="I380" s="265"/>
      <c r="J380" s="265"/>
      <c r="K380" s="265"/>
      <c r="L380" s="265"/>
      <c r="M380" s="1"/>
      <c r="N380" s="1"/>
      <c r="O380" s="66" t="s">
        <v>1047</v>
      </c>
      <c r="P380" s="385">
        <f>SUM(P378:P379)</f>
        <v>0</v>
      </c>
    </row>
    <row r="381" spans="1:16" s="273" customFormat="1" ht="29.25" customHeight="1" x14ac:dyDescent="0.2">
      <c r="A381" s="299"/>
      <c r="B381" s="717" t="s">
        <v>963</v>
      </c>
      <c r="C381" s="718"/>
      <c r="D381" s="718"/>
      <c r="E381" s="718"/>
      <c r="F381" s="718"/>
      <c r="G381" s="719"/>
      <c r="H381" s="280"/>
      <c r="I381" s="280"/>
      <c r="J381" s="280"/>
      <c r="K381" s="280"/>
      <c r="L381" s="285"/>
      <c r="M381" s="1"/>
      <c r="N381" s="1"/>
      <c r="O381" s="1"/>
      <c r="P381" s="285"/>
    </row>
    <row r="382" spans="1:16" s="262" customFormat="1" ht="18" x14ac:dyDescent="0.25">
      <c r="A382" s="298"/>
      <c r="B382" s="708"/>
      <c r="C382" s="709"/>
      <c r="D382" s="709"/>
      <c r="E382" s="709"/>
      <c r="F382" s="709"/>
      <c r="G382" s="710"/>
      <c r="H382" s="280"/>
      <c r="I382" s="280"/>
      <c r="J382" s="280"/>
      <c r="K382" s="280"/>
      <c r="L382" s="272"/>
      <c r="M382" s="1"/>
      <c r="N382" s="1"/>
      <c r="O382" s="1"/>
    </row>
    <row r="383" spans="1:16" s="262" customFormat="1" ht="18" x14ac:dyDescent="0.25">
      <c r="A383" s="298"/>
      <c r="B383" s="708"/>
      <c r="C383" s="709"/>
      <c r="D383" s="709"/>
      <c r="E383" s="709"/>
      <c r="F383" s="709"/>
      <c r="G383" s="710"/>
      <c r="H383" s="280"/>
      <c r="I383" s="280"/>
      <c r="J383" s="280"/>
      <c r="K383" s="280"/>
      <c r="L383" s="272"/>
      <c r="M383" s="1"/>
      <c r="N383" s="1"/>
      <c r="O383" s="1"/>
    </row>
    <row r="384" spans="1:16" s="262" customFormat="1" ht="18" x14ac:dyDescent="0.25">
      <c r="A384" s="298"/>
      <c r="B384" s="708"/>
      <c r="C384" s="709"/>
      <c r="D384" s="709"/>
      <c r="E384" s="709"/>
      <c r="F384" s="709"/>
      <c r="G384" s="710"/>
      <c r="H384" s="280"/>
      <c r="I384" s="280"/>
      <c r="J384" s="280"/>
      <c r="K384" s="280"/>
      <c r="L384" s="272"/>
      <c r="M384" s="1"/>
      <c r="N384" s="1"/>
      <c r="O384" s="1"/>
    </row>
    <row r="385" spans="1:16" s="262" customFormat="1" ht="18" x14ac:dyDescent="0.25">
      <c r="A385" s="298"/>
      <c r="B385" s="708"/>
      <c r="C385" s="709"/>
      <c r="D385" s="709"/>
      <c r="E385" s="709"/>
      <c r="F385" s="709"/>
      <c r="G385" s="710"/>
      <c r="H385" s="280"/>
      <c r="I385" s="280"/>
      <c r="J385" s="280"/>
      <c r="K385" s="280"/>
      <c r="M385" s="1"/>
      <c r="N385" s="1"/>
      <c r="O385" s="1"/>
    </row>
    <row r="386" spans="1:16" s="262" customFormat="1" ht="18" x14ac:dyDescent="0.25">
      <c r="A386" s="298"/>
      <c r="B386" s="708"/>
      <c r="C386" s="709"/>
      <c r="D386" s="709"/>
      <c r="E386" s="709"/>
      <c r="F386" s="709"/>
      <c r="G386" s="710"/>
      <c r="H386" s="280"/>
      <c r="I386" s="280"/>
      <c r="J386" s="280"/>
      <c r="K386" s="280"/>
      <c r="M386" s="1"/>
      <c r="N386" s="1"/>
      <c r="O386" s="1"/>
    </row>
    <row r="387" spans="1:16" s="262" customFormat="1" ht="18" x14ac:dyDescent="0.25">
      <c r="A387" s="298"/>
      <c r="B387" s="708"/>
      <c r="C387" s="709"/>
      <c r="D387" s="709"/>
      <c r="E387" s="709"/>
      <c r="F387" s="709"/>
      <c r="G387" s="710"/>
      <c r="H387" s="280"/>
      <c r="I387" s="280"/>
      <c r="J387" s="280"/>
      <c r="K387" s="280"/>
      <c r="M387" s="1"/>
      <c r="N387" s="1"/>
      <c r="O387" s="1"/>
    </row>
    <row r="388" spans="1:16" s="262" customFormat="1" ht="50.25" customHeight="1" x14ac:dyDescent="0.25">
      <c r="A388" s="298"/>
      <c r="B388" s="266"/>
      <c r="C388" s="1"/>
      <c r="D388" s="1"/>
      <c r="E388" s="259"/>
      <c r="F388" s="1"/>
      <c r="G388" s="29"/>
      <c r="H388" s="1"/>
      <c r="I388" s="1"/>
      <c r="J388" s="1"/>
      <c r="K388" s="1"/>
      <c r="L388" s="1"/>
      <c r="M388" s="1"/>
      <c r="N388" s="1"/>
      <c r="O388" s="1"/>
    </row>
    <row r="389" spans="1:16" s="262" customFormat="1" ht="20.25" customHeight="1" x14ac:dyDescent="0.25">
      <c r="A389" s="298"/>
      <c r="B389" s="314" t="s">
        <v>1077</v>
      </c>
      <c r="E389" s="264"/>
      <c r="G389" s="265"/>
      <c r="H389" s="254"/>
      <c r="I389" s="266"/>
      <c r="J389" s="287"/>
      <c r="K389" s="287"/>
      <c r="L389" s="287"/>
      <c r="M389" s="1"/>
      <c r="N389" s="1"/>
      <c r="O389" s="1"/>
    </row>
    <row r="390" spans="1:16" s="262" customFormat="1" ht="18" customHeight="1" x14ac:dyDescent="0.25">
      <c r="A390" s="298"/>
      <c r="B390" s="729" t="s">
        <v>879</v>
      </c>
      <c r="C390" s="730"/>
      <c r="D390" s="730"/>
      <c r="E390" s="730"/>
      <c r="F390" s="730"/>
      <c r="G390" s="731"/>
      <c r="H390" s="254"/>
      <c r="I390" s="266"/>
      <c r="J390" s="287"/>
      <c r="K390" s="287"/>
      <c r="L390" s="287"/>
      <c r="M390" s="1"/>
      <c r="N390" s="1"/>
      <c r="O390" s="1"/>
    </row>
    <row r="391" spans="1:16" s="262" customFormat="1" ht="12.75" customHeight="1" x14ac:dyDescent="0.25">
      <c r="A391" s="298"/>
      <c r="B391" s="732"/>
      <c r="C391" s="733"/>
      <c r="D391" s="733"/>
      <c r="E391" s="733"/>
      <c r="F391" s="733"/>
      <c r="G391" s="734"/>
      <c r="H391" s="268"/>
      <c r="I391" s="269"/>
      <c r="J391" s="270"/>
      <c r="K391" s="269"/>
      <c r="L391" s="265"/>
      <c r="M391" s="1"/>
      <c r="N391" s="1"/>
      <c r="O391" s="1"/>
    </row>
    <row r="392" spans="1:16" s="262" customFormat="1" ht="12.75" customHeight="1" x14ac:dyDescent="0.25">
      <c r="A392" s="298"/>
      <c r="B392" s="735"/>
      <c r="C392" s="736"/>
      <c r="D392" s="736"/>
      <c r="E392" s="736"/>
      <c r="F392" s="736"/>
      <c r="G392" s="737"/>
      <c r="H392" s="237"/>
      <c r="I392" s="265"/>
      <c r="J392" s="237"/>
      <c r="K392" s="265"/>
      <c r="L392" s="265"/>
      <c r="M392" s="1"/>
      <c r="N392" s="1"/>
      <c r="O392" s="1"/>
    </row>
    <row r="393" spans="1:16" s="262" customFormat="1" ht="17.25" customHeight="1" x14ac:dyDescent="0.25">
      <c r="A393" s="298"/>
      <c r="B393" s="738"/>
      <c r="C393" s="739"/>
      <c r="D393" s="739"/>
      <c r="E393" s="739"/>
      <c r="F393" s="739"/>
      <c r="G393" s="740"/>
      <c r="H393" s="237"/>
      <c r="I393" s="265"/>
      <c r="J393" s="237"/>
      <c r="K393" s="265"/>
      <c r="L393" s="265"/>
      <c r="M393" s="1"/>
      <c r="N393" s="1"/>
      <c r="O393" s="1"/>
    </row>
    <row r="394" spans="1:16" s="262" customFormat="1" ht="12.75" customHeight="1" x14ac:dyDescent="0.25">
      <c r="A394" s="298"/>
      <c r="B394" s="716"/>
      <c r="C394" s="716"/>
      <c r="D394" s="716"/>
      <c r="E394" s="716"/>
      <c r="F394" s="716"/>
      <c r="G394" s="716"/>
      <c r="H394" s="265"/>
      <c r="I394" s="265"/>
      <c r="J394" s="265"/>
      <c r="K394" s="265"/>
      <c r="L394" s="265"/>
      <c r="M394" s="1"/>
      <c r="N394" s="1"/>
      <c r="O394" s="1"/>
    </row>
    <row r="395" spans="1:16" s="262" customFormat="1" ht="12.75" customHeight="1" x14ac:dyDescent="0.25">
      <c r="A395" s="298"/>
      <c r="B395" s="741" t="s">
        <v>871</v>
      </c>
      <c r="C395" s="742"/>
      <c r="D395" s="742"/>
      <c r="E395" s="742"/>
      <c r="F395" s="742"/>
      <c r="G395" s="743"/>
      <c r="H395" s="265"/>
      <c r="I395" s="265"/>
      <c r="J395" s="265"/>
      <c r="K395" s="265"/>
      <c r="L395" s="265"/>
      <c r="M395" s="1"/>
      <c r="N395" s="1"/>
      <c r="O395" s="1"/>
    </row>
    <row r="396" spans="1:16" s="262" customFormat="1" ht="144.75" customHeight="1" x14ac:dyDescent="0.25">
      <c r="A396" s="298"/>
      <c r="B396" s="720" t="s">
        <v>986</v>
      </c>
      <c r="C396" s="721"/>
      <c r="D396" s="721"/>
      <c r="E396" s="721"/>
      <c r="F396" s="721"/>
      <c r="G396" s="722"/>
      <c r="H396" s="1"/>
      <c r="I396" s="1"/>
      <c r="J396" s="1"/>
      <c r="K396" s="1"/>
      <c r="L396" s="1"/>
      <c r="M396" s="1"/>
      <c r="N396" s="1"/>
      <c r="O396" s="1"/>
    </row>
    <row r="397" spans="1:16" s="262" customFormat="1" ht="12.95" customHeight="1" x14ac:dyDescent="0.25">
      <c r="A397" s="298"/>
      <c r="B397" s="716"/>
      <c r="C397" s="716"/>
      <c r="D397" s="716"/>
      <c r="E397" s="716"/>
      <c r="F397" s="728"/>
      <c r="G397" s="728"/>
      <c r="H397" s="265"/>
      <c r="I397" s="265"/>
      <c r="J397" s="265"/>
      <c r="K397" s="265"/>
      <c r="L397" s="265"/>
      <c r="M397" s="1"/>
      <c r="N397" s="1"/>
      <c r="O397" s="1"/>
    </row>
    <row r="398" spans="1:16" s="273" customFormat="1" ht="18" customHeight="1" x14ac:dyDescent="0.25">
      <c r="A398" s="298"/>
      <c r="B398" s="274" t="s">
        <v>862</v>
      </c>
      <c r="C398" s="274" t="s">
        <v>877</v>
      </c>
      <c r="D398" s="726" t="s">
        <v>863</v>
      </c>
      <c r="E398" s="727"/>
      <c r="F398" s="358"/>
      <c r="H398" s="276"/>
      <c r="I398" s="744" t="s">
        <v>991</v>
      </c>
      <c r="J398" s="745"/>
      <c r="K398" s="745"/>
      <c r="L398" s="745"/>
      <c r="M398" s="745"/>
      <c r="N398" s="746"/>
      <c r="O398" s="260" t="s">
        <v>878</v>
      </c>
      <c r="P398" s="386" t="s">
        <v>349</v>
      </c>
    </row>
    <row r="399" spans="1:16" s="267" customFormat="1" ht="18" x14ac:dyDescent="0.25">
      <c r="A399" s="298"/>
      <c r="B399" s="379" t="s">
        <v>114</v>
      </c>
      <c r="C399" s="278"/>
      <c r="D399" s="723" t="s">
        <v>854</v>
      </c>
      <c r="E399" s="725"/>
      <c r="F399" s="358"/>
      <c r="G399" s="285"/>
      <c r="H399" s="279"/>
      <c r="I399" s="713"/>
      <c r="J399" s="714"/>
      <c r="K399" s="714"/>
      <c r="L399" s="714"/>
      <c r="M399" s="714"/>
      <c r="N399" s="715"/>
      <c r="O399" s="384">
        <f>INDEX($E$13:$E$25,MATCH($D399,$B$13:$B$25,0))</f>
        <v>0</v>
      </c>
      <c r="P399" s="385">
        <f>O399*C399</f>
        <v>0</v>
      </c>
    </row>
    <row r="400" spans="1:16" s="267" customFormat="1" ht="18" x14ac:dyDescent="0.25">
      <c r="A400" s="298"/>
      <c r="B400" s="379" t="s">
        <v>114</v>
      </c>
      <c r="C400" s="278"/>
      <c r="D400" s="723" t="s">
        <v>853</v>
      </c>
      <c r="E400" s="725"/>
      <c r="F400" s="358"/>
      <c r="G400" s="285"/>
      <c r="H400" s="279"/>
      <c r="I400" s="713"/>
      <c r="J400" s="714"/>
      <c r="K400" s="714"/>
      <c r="L400" s="714"/>
      <c r="M400" s="714"/>
      <c r="N400" s="715"/>
      <c r="O400" s="384">
        <f>INDEX($E$13:$E$25,MATCH($D400,$B$13:$B$25,0))</f>
        <v>0</v>
      </c>
      <c r="P400" s="385">
        <f>O400*C400</f>
        <v>0</v>
      </c>
    </row>
    <row r="401" spans="1:16" s="262" customFormat="1" ht="18" customHeight="1" x14ac:dyDescent="0.25">
      <c r="A401" s="298"/>
      <c r="B401" s="716"/>
      <c r="C401" s="716"/>
      <c r="D401" s="716"/>
      <c r="E401" s="716"/>
      <c r="F401" s="716"/>
      <c r="G401" s="716"/>
      <c r="H401" s="265"/>
      <c r="I401" s="265"/>
      <c r="J401" s="265"/>
      <c r="K401" s="265"/>
      <c r="L401" s="265"/>
      <c r="M401" s="1"/>
      <c r="N401" s="1"/>
      <c r="O401" s="66" t="s">
        <v>1047</v>
      </c>
      <c r="P401" s="385">
        <f>SUM(P399:P400)</f>
        <v>0</v>
      </c>
    </row>
    <row r="402" spans="1:16" s="273" customFormat="1" ht="29.25" customHeight="1" x14ac:dyDescent="0.2">
      <c r="A402" s="299"/>
      <c r="B402" s="717" t="s">
        <v>963</v>
      </c>
      <c r="C402" s="718"/>
      <c r="D402" s="718"/>
      <c r="E402" s="718"/>
      <c r="F402" s="718"/>
      <c r="G402" s="719"/>
      <c r="H402" s="280"/>
      <c r="I402" s="280"/>
      <c r="J402" s="280"/>
      <c r="K402" s="280"/>
      <c r="L402" s="285"/>
      <c r="M402" s="1"/>
      <c r="N402" s="1"/>
      <c r="O402" s="1"/>
      <c r="P402" s="285"/>
    </row>
    <row r="403" spans="1:16" s="262" customFormat="1" ht="18" x14ac:dyDescent="0.25">
      <c r="A403" s="298"/>
      <c r="B403" s="708"/>
      <c r="C403" s="709"/>
      <c r="D403" s="709"/>
      <c r="E403" s="709"/>
      <c r="F403" s="709"/>
      <c r="G403" s="710"/>
      <c r="H403" s="280"/>
      <c r="I403" s="280"/>
      <c r="J403" s="280"/>
      <c r="K403" s="280"/>
      <c r="L403" s="272"/>
      <c r="M403" s="1"/>
      <c r="N403" s="1"/>
      <c r="O403" s="1"/>
    </row>
    <row r="404" spans="1:16" s="262" customFormat="1" ht="18" x14ac:dyDescent="0.25">
      <c r="A404" s="298"/>
      <c r="B404" s="708"/>
      <c r="C404" s="709"/>
      <c r="D404" s="709"/>
      <c r="E404" s="709"/>
      <c r="F404" s="709"/>
      <c r="G404" s="710"/>
      <c r="H404" s="280"/>
      <c r="I404" s="280"/>
      <c r="J404" s="280"/>
      <c r="K404" s="280"/>
      <c r="L404" s="272"/>
      <c r="M404" s="1"/>
      <c r="N404" s="1"/>
      <c r="O404" s="1"/>
    </row>
    <row r="405" spans="1:16" s="262" customFormat="1" ht="18" x14ac:dyDescent="0.25">
      <c r="A405" s="298"/>
      <c r="B405" s="708"/>
      <c r="C405" s="709"/>
      <c r="D405" s="709"/>
      <c r="E405" s="709"/>
      <c r="F405" s="709"/>
      <c r="G405" s="710"/>
      <c r="H405" s="280"/>
      <c r="I405" s="280"/>
      <c r="J405" s="280"/>
      <c r="K405" s="280"/>
      <c r="L405" s="272"/>
      <c r="M405" s="1"/>
      <c r="N405" s="1"/>
      <c r="O405" s="1"/>
    </row>
    <row r="406" spans="1:16" s="262" customFormat="1" ht="18" x14ac:dyDescent="0.25">
      <c r="A406" s="298"/>
      <c r="B406" s="708"/>
      <c r="C406" s="709"/>
      <c r="D406" s="709"/>
      <c r="E406" s="709"/>
      <c r="F406" s="709"/>
      <c r="G406" s="710"/>
      <c r="H406" s="280"/>
      <c r="I406" s="280"/>
      <c r="J406" s="280"/>
      <c r="K406" s="280"/>
      <c r="M406" s="1"/>
      <c r="N406" s="1"/>
      <c r="O406" s="1"/>
    </row>
    <row r="407" spans="1:16" s="262" customFormat="1" ht="18" x14ac:dyDescent="0.25">
      <c r="A407" s="298"/>
      <c r="B407" s="708"/>
      <c r="C407" s="709"/>
      <c r="D407" s="709"/>
      <c r="E407" s="709"/>
      <c r="F407" s="709"/>
      <c r="G407" s="710"/>
      <c r="H407" s="280"/>
      <c r="I407" s="280"/>
      <c r="J407" s="280"/>
      <c r="K407" s="280"/>
      <c r="M407" s="1"/>
      <c r="N407" s="1"/>
      <c r="O407" s="1"/>
    </row>
    <row r="408" spans="1:16" s="262" customFormat="1" ht="18" x14ac:dyDescent="0.25">
      <c r="A408" s="298"/>
      <c r="B408" s="708"/>
      <c r="C408" s="709"/>
      <c r="D408" s="709"/>
      <c r="E408" s="709"/>
      <c r="F408" s="709"/>
      <c r="G408" s="710"/>
      <c r="H408" s="280"/>
      <c r="I408" s="280"/>
      <c r="J408" s="280"/>
      <c r="K408" s="280"/>
      <c r="M408" s="1"/>
      <c r="N408" s="1"/>
      <c r="O408" s="1"/>
    </row>
    <row r="409" spans="1:16" s="262" customFormat="1" ht="50.25" customHeight="1" collapsed="1" x14ac:dyDescent="0.25">
      <c r="A409" s="298"/>
      <c r="E409" s="264"/>
      <c r="G409" s="265"/>
      <c r="L409" s="1"/>
      <c r="M409" s="1"/>
      <c r="N409" s="1"/>
      <c r="O409" s="1"/>
    </row>
    <row r="410" spans="1:16" s="262" customFormat="1" ht="18" customHeight="1" x14ac:dyDescent="0.25">
      <c r="A410" s="298"/>
      <c r="B410" s="314" t="s">
        <v>1078</v>
      </c>
      <c r="C410" s="267"/>
      <c r="D410" s="267"/>
      <c r="E410" s="267"/>
      <c r="F410" s="267"/>
      <c r="G410" s="267"/>
      <c r="H410" s="254"/>
      <c r="I410" s="266"/>
      <c r="J410" s="287"/>
      <c r="K410" s="287"/>
      <c r="L410" s="287"/>
      <c r="M410" s="1"/>
      <c r="N410" s="1"/>
      <c r="O410" s="1"/>
    </row>
    <row r="411" spans="1:16" s="262" customFormat="1" ht="27.75" customHeight="1" x14ac:dyDescent="0.25">
      <c r="A411" s="298"/>
      <c r="B411" s="729" t="s">
        <v>879</v>
      </c>
      <c r="C411" s="730"/>
      <c r="D411" s="730"/>
      <c r="E411" s="730"/>
      <c r="F411" s="730"/>
      <c r="G411" s="731"/>
      <c r="H411" s="254"/>
      <c r="I411" s="266"/>
      <c r="J411" s="287"/>
      <c r="K411" s="287"/>
      <c r="L411" s="287"/>
      <c r="M411" s="1"/>
      <c r="N411" s="1"/>
      <c r="O411" s="1"/>
    </row>
    <row r="412" spans="1:16" s="262" customFormat="1" ht="12.75" customHeight="1" x14ac:dyDescent="0.25">
      <c r="A412" s="298"/>
      <c r="B412" s="732"/>
      <c r="C412" s="733"/>
      <c r="D412" s="733"/>
      <c r="E412" s="733"/>
      <c r="F412" s="733"/>
      <c r="G412" s="734"/>
      <c r="H412" s="268"/>
      <c r="I412" s="269"/>
      <c r="J412" s="270"/>
      <c r="K412" s="269"/>
      <c r="L412" s="265"/>
      <c r="M412" s="1"/>
      <c r="N412" s="1"/>
      <c r="O412" s="1"/>
    </row>
    <row r="413" spans="1:16" s="262" customFormat="1" ht="12.75" customHeight="1" x14ac:dyDescent="0.25">
      <c r="A413" s="298"/>
      <c r="B413" s="735"/>
      <c r="C413" s="736"/>
      <c r="D413" s="736"/>
      <c r="E413" s="736"/>
      <c r="F413" s="736"/>
      <c r="G413" s="737"/>
      <c r="H413" s="237"/>
      <c r="I413" s="265"/>
      <c r="J413" s="237"/>
      <c r="K413" s="265"/>
      <c r="L413" s="265"/>
      <c r="M413" s="1"/>
      <c r="N413" s="1"/>
      <c r="O413" s="1"/>
    </row>
    <row r="414" spans="1:16" s="262" customFormat="1" ht="17.25" customHeight="1" x14ac:dyDescent="0.25">
      <c r="A414" s="298"/>
      <c r="B414" s="738"/>
      <c r="C414" s="739"/>
      <c r="D414" s="739"/>
      <c r="E414" s="739"/>
      <c r="F414" s="739"/>
      <c r="G414" s="740"/>
      <c r="H414" s="237"/>
      <c r="I414" s="265"/>
      <c r="J414" s="237"/>
      <c r="K414" s="265"/>
      <c r="L414" s="265"/>
      <c r="M414" s="1"/>
      <c r="N414" s="1"/>
      <c r="O414" s="1"/>
    </row>
    <row r="415" spans="1:16" s="262" customFormat="1" ht="12.75" customHeight="1" x14ac:dyDescent="0.25">
      <c r="A415" s="298"/>
      <c r="B415" s="716"/>
      <c r="C415" s="716"/>
      <c r="D415" s="716"/>
      <c r="E415" s="716"/>
      <c r="F415" s="716"/>
      <c r="G415" s="716"/>
      <c r="H415" s="265"/>
      <c r="I415" s="265"/>
      <c r="J415" s="265"/>
      <c r="K415" s="265"/>
      <c r="L415" s="265"/>
      <c r="M415" s="1"/>
      <c r="N415" s="1"/>
      <c r="O415" s="1"/>
    </row>
    <row r="416" spans="1:16" s="262" customFormat="1" ht="12.75" customHeight="1" x14ac:dyDescent="0.25">
      <c r="A416" s="298"/>
      <c r="B416" s="741" t="s">
        <v>871</v>
      </c>
      <c r="C416" s="742"/>
      <c r="D416" s="742"/>
      <c r="E416" s="742"/>
      <c r="F416" s="742"/>
      <c r="G416" s="743"/>
      <c r="H416" s="265"/>
      <c r="I416" s="265"/>
      <c r="J416" s="265"/>
      <c r="K416" s="265"/>
      <c r="L416" s="265"/>
      <c r="M416" s="1"/>
      <c r="N416" s="1"/>
      <c r="O416" s="1"/>
    </row>
    <row r="417" spans="1:16" s="262" customFormat="1" ht="83.25" customHeight="1" x14ac:dyDescent="0.25">
      <c r="A417" s="298"/>
      <c r="B417" s="720" t="s">
        <v>1048</v>
      </c>
      <c r="C417" s="721"/>
      <c r="D417" s="721"/>
      <c r="E417" s="721"/>
      <c r="F417" s="721"/>
      <c r="G417" s="722"/>
      <c r="H417" s="1"/>
      <c r="I417" s="1"/>
      <c r="J417" s="1"/>
      <c r="K417" s="1"/>
      <c r="L417" s="1"/>
      <c r="M417" s="1"/>
      <c r="N417" s="1"/>
      <c r="O417" s="1"/>
    </row>
    <row r="418" spans="1:16" s="262" customFormat="1" ht="12.95" customHeight="1" x14ac:dyDescent="0.25">
      <c r="A418" s="298"/>
      <c r="B418" s="716"/>
      <c r="C418" s="716"/>
      <c r="D418" s="716"/>
      <c r="E418" s="716"/>
      <c r="F418" s="728"/>
      <c r="G418" s="728"/>
      <c r="H418" s="265"/>
      <c r="I418" s="265"/>
      <c r="J418" s="265"/>
      <c r="K418" s="265"/>
      <c r="L418" s="265"/>
      <c r="M418" s="1"/>
      <c r="N418" s="1"/>
      <c r="O418" s="1"/>
    </row>
    <row r="419" spans="1:16" s="273" customFormat="1" ht="18" customHeight="1" x14ac:dyDescent="0.2">
      <c r="A419" s="299"/>
      <c r="B419" s="274" t="s">
        <v>862</v>
      </c>
      <c r="C419" s="274" t="s">
        <v>877</v>
      </c>
      <c r="D419" s="726" t="s">
        <v>863</v>
      </c>
      <c r="E419" s="727"/>
      <c r="F419" s="358"/>
      <c r="H419" s="276"/>
      <c r="I419" s="744" t="s">
        <v>991</v>
      </c>
      <c r="J419" s="745"/>
      <c r="K419" s="745"/>
      <c r="L419" s="745"/>
      <c r="M419" s="745"/>
      <c r="N419" s="746"/>
      <c r="O419" s="260" t="s">
        <v>878</v>
      </c>
      <c r="P419" s="386" t="s">
        <v>349</v>
      </c>
    </row>
    <row r="420" spans="1:16" s="267" customFormat="1" ht="18" x14ac:dyDescent="0.2">
      <c r="A420" s="297"/>
      <c r="B420" s="379" t="s">
        <v>114</v>
      </c>
      <c r="C420" s="278"/>
      <c r="D420" s="723" t="s">
        <v>849</v>
      </c>
      <c r="E420" s="725"/>
      <c r="F420" s="358"/>
      <c r="G420" s="285"/>
      <c r="H420" s="279"/>
      <c r="I420" s="713"/>
      <c r="J420" s="714"/>
      <c r="K420" s="714"/>
      <c r="L420" s="714"/>
      <c r="M420" s="714"/>
      <c r="N420" s="715"/>
      <c r="O420" s="384">
        <f t="shared" ref="O420:O425" si="9">INDEX($E$13:$E$25,MATCH($D420,$B$13:$B$25,0))</f>
        <v>0</v>
      </c>
      <c r="P420" s="385">
        <f t="shared" ref="P420:P425" si="10">O420*C420</f>
        <v>0</v>
      </c>
    </row>
    <row r="421" spans="1:16" s="267" customFormat="1" ht="18" x14ac:dyDescent="0.2">
      <c r="A421" s="297"/>
      <c r="B421" s="379" t="s">
        <v>114</v>
      </c>
      <c r="C421" s="278"/>
      <c r="D421" s="723" t="s">
        <v>851</v>
      </c>
      <c r="E421" s="725"/>
      <c r="F421" s="358"/>
      <c r="G421" s="285"/>
      <c r="H421" s="279"/>
      <c r="I421" s="713"/>
      <c r="J421" s="714"/>
      <c r="K421" s="714"/>
      <c r="L421" s="714"/>
      <c r="M421" s="714"/>
      <c r="N421" s="715"/>
      <c r="O421" s="384">
        <f t="shared" si="9"/>
        <v>0</v>
      </c>
      <c r="P421" s="385">
        <f t="shared" si="10"/>
        <v>0</v>
      </c>
    </row>
    <row r="422" spans="1:16" s="267" customFormat="1" ht="18" x14ac:dyDescent="0.2">
      <c r="A422" s="297"/>
      <c r="B422" s="379" t="s">
        <v>114</v>
      </c>
      <c r="C422" s="278"/>
      <c r="D422" s="723" t="s">
        <v>853</v>
      </c>
      <c r="E422" s="725"/>
      <c r="F422" s="358"/>
      <c r="G422" s="285"/>
      <c r="H422" s="279"/>
      <c r="I422" s="713"/>
      <c r="J422" s="714"/>
      <c r="K422" s="714"/>
      <c r="L422" s="714"/>
      <c r="M422" s="714"/>
      <c r="N422" s="715"/>
      <c r="O422" s="384">
        <f t="shared" si="9"/>
        <v>0</v>
      </c>
      <c r="P422" s="385">
        <f t="shared" si="10"/>
        <v>0</v>
      </c>
    </row>
    <row r="423" spans="1:16" s="267" customFormat="1" ht="18" x14ac:dyDescent="0.2">
      <c r="A423" s="297"/>
      <c r="B423" s="379" t="s">
        <v>114</v>
      </c>
      <c r="C423" s="278"/>
      <c r="D423" s="723" t="s">
        <v>854</v>
      </c>
      <c r="E423" s="725"/>
      <c r="F423" s="358"/>
      <c r="G423" s="285"/>
      <c r="H423" s="279"/>
      <c r="I423" s="713"/>
      <c r="J423" s="714"/>
      <c r="K423" s="714"/>
      <c r="L423" s="714"/>
      <c r="M423" s="714"/>
      <c r="N423" s="715"/>
      <c r="O423" s="384">
        <f t="shared" si="9"/>
        <v>0</v>
      </c>
      <c r="P423" s="385">
        <f t="shared" si="10"/>
        <v>0</v>
      </c>
    </row>
    <row r="424" spans="1:16" s="267" customFormat="1" ht="18" x14ac:dyDescent="0.2">
      <c r="A424" s="297"/>
      <c r="B424" s="379" t="s">
        <v>114</v>
      </c>
      <c r="C424" s="278"/>
      <c r="D424" s="723" t="s">
        <v>1013</v>
      </c>
      <c r="E424" s="725"/>
      <c r="F424" s="358"/>
      <c r="G424" s="285"/>
      <c r="H424" s="279"/>
      <c r="I424" s="713"/>
      <c r="J424" s="714"/>
      <c r="K424" s="714"/>
      <c r="L424" s="714"/>
      <c r="M424" s="714"/>
      <c r="N424" s="715"/>
      <c r="O424" s="384">
        <f t="shared" si="9"/>
        <v>0</v>
      </c>
      <c r="P424" s="385">
        <f t="shared" si="10"/>
        <v>0</v>
      </c>
    </row>
    <row r="425" spans="1:16" s="267" customFormat="1" ht="18" x14ac:dyDescent="0.2">
      <c r="A425" s="297"/>
      <c r="B425" s="379" t="s">
        <v>114</v>
      </c>
      <c r="C425" s="278"/>
      <c r="D425" s="723" t="s">
        <v>974</v>
      </c>
      <c r="E425" s="725"/>
      <c r="F425" s="358"/>
      <c r="G425" s="285"/>
      <c r="H425" s="279"/>
      <c r="I425" s="713"/>
      <c r="J425" s="714"/>
      <c r="K425" s="714"/>
      <c r="L425" s="714"/>
      <c r="M425" s="714"/>
      <c r="N425" s="715"/>
      <c r="O425" s="384">
        <f t="shared" si="9"/>
        <v>0</v>
      </c>
      <c r="P425" s="385">
        <f t="shared" si="10"/>
        <v>0</v>
      </c>
    </row>
    <row r="426" spans="1:16" s="262" customFormat="1" ht="18" customHeight="1" x14ac:dyDescent="0.25">
      <c r="A426" s="298"/>
      <c r="B426" s="292"/>
      <c r="C426" s="1"/>
      <c r="D426" s="1"/>
      <c r="E426" s="259"/>
      <c r="F426" s="1"/>
      <c r="G426" s="29"/>
      <c r="H426" s="1"/>
      <c r="I426" s="1"/>
      <c r="J426" s="1"/>
      <c r="K426" s="287"/>
      <c r="L426" s="1"/>
      <c r="M426" s="1"/>
      <c r="N426" s="1"/>
      <c r="O426" s="66" t="s">
        <v>1047</v>
      </c>
      <c r="P426" s="385">
        <f>SUM(P420:P425)</f>
        <v>0</v>
      </c>
    </row>
    <row r="427" spans="1:16" s="262" customFormat="1" ht="20.25" customHeight="1" x14ac:dyDescent="0.25">
      <c r="A427" s="298"/>
      <c r="B427" s="314" t="s">
        <v>1079</v>
      </c>
      <c r="E427" s="264"/>
      <c r="G427" s="265"/>
      <c r="H427" s="254"/>
      <c r="I427" s="266"/>
      <c r="J427" s="287"/>
      <c r="K427" s="287"/>
      <c r="L427" s="287"/>
      <c r="M427" s="1"/>
      <c r="N427" s="1"/>
      <c r="O427" s="1"/>
    </row>
    <row r="428" spans="1:16" s="262" customFormat="1" ht="27.75" customHeight="1" x14ac:dyDescent="0.25">
      <c r="A428" s="298"/>
      <c r="B428" s="729" t="s">
        <v>879</v>
      </c>
      <c r="C428" s="730"/>
      <c r="D428" s="730"/>
      <c r="E428" s="730"/>
      <c r="F428" s="730"/>
      <c r="G428" s="731"/>
      <c r="H428" s="254"/>
      <c r="I428" s="266"/>
      <c r="J428" s="287"/>
      <c r="K428" s="287"/>
      <c r="L428" s="287"/>
      <c r="M428" s="1"/>
      <c r="N428" s="1"/>
      <c r="O428" s="1"/>
    </row>
    <row r="429" spans="1:16" s="262" customFormat="1" ht="12.75" customHeight="1" x14ac:dyDescent="0.25">
      <c r="A429" s="298"/>
      <c r="B429" s="732"/>
      <c r="C429" s="733"/>
      <c r="D429" s="733"/>
      <c r="E429" s="733"/>
      <c r="F429" s="733"/>
      <c r="G429" s="734"/>
      <c r="H429" s="268"/>
      <c r="I429" s="269"/>
      <c r="J429" s="270"/>
      <c r="K429" s="269"/>
      <c r="L429" s="265"/>
      <c r="M429" s="1"/>
      <c r="N429" s="1"/>
      <c r="O429" s="1"/>
    </row>
    <row r="430" spans="1:16" s="262" customFormat="1" ht="12.75" customHeight="1" x14ac:dyDescent="0.25">
      <c r="A430" s="298"/>
      <c r="B430" s="735"/>
      <c r="C430" s="736"/>
      <c r="D430" s="736"/>
      <c r="E430" s="736"/>
      <c r="F430" s="736"/>
      <c r="G430" s="737"/>
      <c r="H430" s="237"/>
      <c r="I430" s="265"/>
      <c r="J430" s="237"/>
      <c r="K430" s="265"/>
      <c r="L430" s="265"/>
      <c r="M430" s="1"/>
      <c r="N430" s="1"/>
      <c r="O430" s="1"/>
    </row>
    <row r="431" spans="1:16" s="262" customFormat="1" ht="17.25" customHeight="1" x14ac:dyDescent="0.25">
      <c r="A431" s="298"/>
      <c r="B431" s="738"/>
      <c r="C431" s="739"/>
      <c r="D431" s="739"/>
      <c r="E431" s="739"/>
      <c r="F431" s="739"/>
      <c r="G431" s="740"/>
      <c r="H431" s="237"/>
      <c r="I431" s="265"/>
      <c r="J431" s="237"/>
      <c r="K431" s="265"/>
      <c r="L431" s="265"/>
      <c r="M431" s="1"/>
      <c r="N431" s="1"/>
      <c r="O431" s="1"/>
    </row>
    <row r="432" spans="1:16" s="262" customFormat="1" ht="12.75" customHeight="1" x14ac:dyDescent="0.25">
      <c r="A432" s="298"/>
      <c r="B432" s="716"/>
      <c r="C432" s="716"/>
      <c r="D432" s="716"/>
      <c r="E432" s="716"/>
      <c r="F432" s="716"/>
      <c r="G432" s="716"/>
      <c r="H432" s="265"/>
      <c r="I432" s="265"/>
      <c r="J432" s="265"/>
      <c r="K432" s="265"/>
      <c r="L432" s="265"/>
      <c r="M432" s="1"/>
      <c r="N432" s="1"/>
      <c r="O432" s="1"/>
    </row>
    <row r="433" spans="1:16" s="262" customFormat="1" ht="12.75" customHeight="1" x14ac:dyDescent="0.25">
      <c r="A433" s="298"/>
      <c r="B433" s="741" t="s">
        <v>871</v>
      </c>
      <c r="C433" s="742"/>
      <c r="D433" s="742"/>
      <c r="E433" s="742"/>
      <c r="F433" s="742"/>
      <c r="G433" s="743"/>
      <c r="H433" s="265"/>
      <c r="I433" s="265"/>
      <c r="J433" s="265"/>
      <c r="K433" s="265"/>
      <c r="L433" s="265"/>
      <c r="M433" s="1"/>
      <c r="N433" s="1"/>
      <c r="O433" s="1"/>
    </row>
    <row r="434" spans="1:16" s="262" customFormat="1" ht="65.25" customHeight="1" x14ac:dyDescent="0.25">
      <c r="A434" s="298"/>
      <c r="B434" s="720" t="s">
        <v>987</v>
      </c>
      <c r="C434" s="721"/>
      <c r="D434" s="721"/>
      <c r="E434" s="721"/>
      <c r="F434" s="721"/>
      <c r="G434" s="722"/>
      <c r="H434" s="1"/>
      <c r="I434" s="1"/>
      <c r="J434" s="1"/>
      <c r="K434" s="1"/>
      <c r="L434" s="1"/>
      <c r="M434" s="1"/>
      <c r="N434" s="1"/>
      <c r="O434" s="1"/>
    </row>
    <row r="435" spans="1:16" s="262" customFormat="1" ht="12.95" customHeight="1" x14ac:dyDescent="0.25">
      <c r="A435" s="298"/>
      <c r="B435" s="716"/>
      <c r="C435" s="716"/>
      <c r="D435" s="716"/>
      <c r="E435" s="716"/>
      <c r="F435" s="728"/>
      <c r="G435" s="728"/>
      <c r="H435" s="265"/>
      <c r="I435" s="265"/>
      <c r="J435" s="265"/>
      <c r="K435" s="265"/>
      <c r="L435" s="265"/>
      <c r="M435" s="1"/>
      <c r="N435" s="1"/>
      <c r="O435" s="1"/>
    </row>
    <row r="436" spans="1:16" s="273" customFormat="1" ht="18" customHeight="1" x14ac:dyDescent="0.2">
      <c r="A436" s="299"/>
      <c r="B436" s="274" t="s">
        <v>862</v>
      </c>
      <c r="C436" s="274" t="s">
        <v>877</v>
      </c>
      <c r="D436" s="726" t="s">
        <v>863</v>
      </c>
      <c r="E436" s="727"/>
      <c r="F436" s="358"/>
      <c r="H436" s="276"/>
      <c r="I436" s="744" t="s">
        <v>991</v>
      </c>
      <c r="J436" s="745"/>
      <c r="K436" s="745"/>
      <c r="L436" s="745"/>
      <c r="M436" s="745"/>
      <c r="N436" s="746"/>
      <c r="O436" s="260" t="s">
        <v>878</v>
      </c>
      <c r="P436" s="295" t="s">
        <v>349</v>
      </c>
    </row>
    <row r="437" spans="1:16" s="267" customFormat="1" ht="18" x14ac:dyDescent="0.2">
      <c r="A437" s="297"/>
      <c r="B437" s="379" t="s">
        <v>114</v>
      </c>
      <c r="C437" s="278"/>
      <c r="D437" s="723" t="s">
        <v>854</v>
      </c>
      <c r="E437" s="725"/>
      <c r="F437" s="358"/>
      <c r="G437" s="285"/>
      <c r="H437" s="279"/>
      <c r="I437" s="713"/>
      <c r="J437" s="714"/>
      <c r="K437" s="714"/>
      <c r="L437" s="714"/>
      <c r="M437" s="714"/>
      <c r="N437" s="715"/>
      <c r="O437" s="384">
        <f>INDEX($E$13:$E$25,MATCH($D437,$B$13:$B$25,0))</f>
        <v>0</v>
      </c>
      <c r="P437" s="385">
        <f>O437*C437</f>
        <v>0</v>
      </c>
    </row>
    <row r="438" spans="1:16" s="267" customFormat="1" ht="18" x14ac:dyDescent="0.2">
      <c r="A438" s="297"/>
      <c r="B438" s="379" t="s">
        <v>114</v>
      </c>
      <c r="C438" s="278"/>
      <c r="D438" s="723" t="s">
        <v>853</v>
      </c>
      <c r="E438" s="725"/>
      <c r="F438" s="358"/>
      <c r="G438" s="285"/>
      <c r="H438" s="279"/>
      <c r="I438" s="713"/>
      <c r="J438" s="714"/>
      <c r="K438" s="714"/>
      <c r="L438" s="714"/>
      <c r="M438" s="714"/>
      <c r="N438" s="715"/>
      <c r="O438" s="384">
        <f>INDEX($E$13:$E$25,MATCH($D438,$B$13:$B$25,0))</f>
        <v>0</v>
      </c>
      <c r="P438" s="385">
        <f>O438*C438</f>
        <v>0</v>
      </c>
    </row>
    <row r="439" spans="1:16" s="262" customFormat="1" ht="18" customHeight="1" x14ac:dyDescent="0.25">
      <c r="A439" s="298"/>
      <c r="B439" s="716"/>
      <c r="C439" s="716"/>
      <c r="D439" s="716"/>
      <c r="E439" s="716"/>
      <c r="F439" s="716"/>
      <c r="G439" s="716"/>
      <c r="H439" s="265"/>
      <c r="I439" s="265"/>
      <c r="J439" s="265"/>
      <c r="K439" s="265"/>
      <c r="L439" s="265"/>
      <c r="M439" s="1"/>
      <c r="N439" s="1"/>
      <c r="O439" s="66" t="s">
        <v>1047</v>
      </c>
      <c r="P439" s="385">
        <f>SUM(P437:P438)</f>
        <v>0</v>
      </c>
    </row>
    <row r="440" spans="1:16" s="273" customFormat="1" ht="29.25" customHeight="1" x14ac:dyDescent="0.2">
      <c r="A440" s="299"/>
      <c r="B440" s="717" t="s">
        <v>963</v>
      </c>
      <c r="C440" s="718"/>
      <c r="D440" s="718"/>
      <c r="E440" s="718"/>
      <c r="F440" s="718"/>
      <c r="G440" s="719"/>
      <c r="H440" s="280"/>
      <c r="I440" s="280"/>
      <c r="J440" s="280"/>
      <c r="K440" s="280"/>
      <c r="L440" s="285"/>
      <c r="M440" s="1"/>
      <c r="N440" s="1"/>
      <c r="O440" s="1"/>
      <c r="P440" s="285"/>
    </row>
    <row r="441" spans="1:16" s="262" customFormat="1" ht="18" x14ac:dyDescent="0.25">
      <c r="A441" s="298"/>
      <c r="B441" s="708"/>
      <c r="C441" s="709"/>
      <c r="D441" s="709"/>
      <c r="E441" s="709"/>
      <c r="F441" s="709"/>
      <c r="G441" s="710"/>
      <c r="H441" s="280"/>
      <c r="I441" s="280"/>
      <c r="J441" s="280"/>
      <c r="K441" s="280"/>
      <c r="L441" s="272"/>
      <c r="M441" s="1"/>
      <c r="N441" s="1"/>
      <c r="O441" s="1"/>
    </row>
    <row r="442" spans="1:16" s="262" customFormat="1" ht="18" x14ac:dyDescent="0.25">
      <c r="A442" s="298"/>
      <c r="B442" s="708"/>
      <c r="C442" s="709"/>
      <c r="D442" s="709"/>
      <c r="E442" s="709"/>
      <c r="F442" s="709"/>
      <c r="G442" s="710"/>
      <c r="H442" s="280"/>
      <c r="I442" s="280"/>
      <c r="J442" s="280"/>
      <c r="K442" s="280"/>
      <c r="L442" s="272"/>
      <c r="M442" s="1"/>
      <c r="N442" s="1"/>
      <c r="O442" s="1"/>
    </row>
    <row r="443" spans="1:16" s="262" customFormat="1" ht="18" x14ac:dyDescent="0.25">
      <c r="A443" s="298"/>
      <c r="B443" s="708"/>
      <c r="C443" s="709"/>
      <c r="D443" s="709"/>
      <c r="E443" s="709"/>
      <c r="F443" s="709"/>
      <c r="G443" s="710"/>
      <c r="H443" s="280"/>
      <c r="I443" s="280"/>
      <c r="J443" s="280"/>
      <c r="K443" s="280"/>
      <c r="L443" s="272"/>
      <c r="M443" s="1"/>
      <c r="N443" s="1"/>
      <c r="O443" s="1"/>
    </row>
    <row r="444" spans="1:16" s="262" customFormat="1" ht="18" x14ac:dyDescent="0.25">
      <c r="A444" s="298"/>
      <c r="B444" s="708"/>
      <c r="C444" s="709"/>
      <c r="D444" s="709"/>
      <c r="E444" s="709"/>
      <c r="F444" s="709"/>
      <c r="G444" s="710"/>
      <c r="H444" s="280"/>
      <c r="I444" s="280"/>
      <c r="J444" s="280"/>
      <c r="K444" s="280"/>
      <c r="M444" s="1"/>
      <c r="N444" s="1"/>
      <c r="O444" s="1"/>
    </row>
    <row r="445" spans="1:16" s="262" customFormat="1" ht="18" x14ac:dyDescent="0.25">
      <c r="A445" s="298"/>
      <c r="B445" s="708"/>
      <c r="C445" s="709"/>
      <c r="D445" s="709"/>
      <c r="E445" s="709"/>
      <c r="F445" s="709"/>
      <c r="G445" s="710"/>
      <c r="H445" s="280"/>
      <c r="I445" s="280"/>
      <c r="J445" s="280"/>
      <c r="K445" s="280"/>
      <c r="M445" s="1"/>
      <c r="N445" s="1"/>
      <c r="O445" s="1"/>
    </row>
    <row r="446" spans="1:16" s="262" customFormat="1" ht="18" x14ac:dyDescent="0.25">
      <c r="A446" s="298"/>
      <c r="B446" s="708"/>
      <c r="C446" s="709"/>
      <c r="D446" s="709"/>
      <c r="E446" s="709"/>
      <c r="F446" s="709"/>
      <c r="G446" s="710"/>
      <c r="H446" s="280"/>
      <c r="I446" s="280"/>
      <c r="J446" s="280"/>
      <c r="K446" s="280"/>
      <c r="M446" s="1"/>
      <c r="N446" s="1"/>
      <c r="O446" s="1"/>
    </row>
    <row r="447" spans="1:16" s="262" customFormat="1" ht="27.75" customHeight="1" x14ac:dyDescent="0.25">
      <c r="A447" s="298"/>
      <c r="B447" s="291"/>
      <c r="C447" s="1"/>
      <c r="D447" s="1"/>
      <c r="E447" s="259"/>
      <c r="F447" s="1"/>
      <c r="G447" s="29"/>
      <c r="H447" s="1"/>
      <c r="I447" s="1"/>
      <c r="J447" s="1"/>
      <c r="K447" s="287"/>
      <c r="L447" s="1"/>
      <c r="M447" s="1"/>
      <c r="N447" s="1"/>
      <c r="O447" s="1"/>
    </row>
    <row r="448" spans="1:16" s="262" customFormat="1" ht="20.25" customHeight="1" x14ac:dyDescent="0.25">
      <c r="A448" s="298"/>
      <c r="B448" s="314" t="s">
        <v>1080</v>
      </c>
      <c r="E448" s="264"/>
      <c r="G448" s="265"/>
      <c r="H448" s="254"/>
      <c r="I448" s="266"/>
      <c r="J448" s="287"/>
      <c r="K448" s="287"/>
      <c r="L448" s="287"/>
      <c r="M448" s="1"/>
      <c r="N448" s="1"/>
      <c r="O448" s="1"/>
    </row>
    <row r="449" spans="1:16" s="262" customFormat="1" ht="18" customHeight="1" x14ac:dyDescent="0.25">
      <c r="A449" s="298"/>
      <c r="B449" s="729" t="s">
        <v>879</v>
      </c>
      <c r="C449" s="730"/>
      <c r="D449" s="730"/>
      <c r="E449" s="730"/>
      <c r="F449" s="730"/>
      <c r="G449" s="731"/>
      <c r="H449" s="254"/>
      <c r="I449" s="266"/>
      <c r="J449" s="287"/>
      <c r="K449" s="287"/>
      <c r="L449" s="287"/>
      <c r="M449" s="1"/>
      <c r="N449" s="1"/>
      <c r="O449" s="1"/>
    </row>
    <row r="450" spans="1:16" s="262" customFormat="1" ht="12.75" customHeight="1" x14ac:dyDescent="0.25">
      <c r="A450" s="298"/>
      <c r="B450" s="732"/>
      <c r="C450" s="733"/>
      <c r="D450" s="733"/>
      <c r="E450" s="733"/>
      <c r="F450" s="733"/>
      <c r="G450" s="734"/>
      <c r="H450" s="268"/>
      <c r="I450" s="269"/>
      <c r="J450" s="270"/>
      <c r="K450" s="269"/>
      <c r="L450" s="265"/>
      <c r="M450" s="1"/>
      <c r="N450" s="1"/>
      <c r="O450" s="1"/>
    </row>
    <row r="451" spans="1:16" s="262" customFormat="1" ht="12.75" customHeight="1" x14ac:dyDescent="0.25">
      <c r="A451" s="298"/>
      <c r="B451" s="735"/>
      <c r="C451" s="736"/>
      <c r="D451" s="736"/>
      <c r="E451" s="736"/>
      <c r="F451" s="736"/>
      <c r="G451" s="737"/>
      <c r="H451" s="237"/>
      <c r="I451" s="265"/>
      <c r="J451" s="237"/>
      <c r="K451" s="265"/>
      <c r="L451" s="265"/>
      <c r="M451" s="1"/>
      <c r="N451" s="1"/>
      <c r="O451" s="1"/>
    </row>
    <row r="452" spans="1:16" s="262" customFormat="1" ht="17.25" customHeight="1" x14ac:dyDescent="0.25">
      <c r="A452" s="298"/>
      <c r="B452" s="738"/>
      <c r="C452" s="739"/>
      <c r="D452" s="739"/>
      <c r="E452" s="739"/>
      <c r="F452" s="739"/>
      <c r="G452" s="740"/>
      <c r="H452" s="237"/>
      <c r="I452" s="265"/>
      <c r="J452" s="237"/>
      <c r="K452" s="265"/>
      <c r="L452" s="265"/>
      <c r="M452" s="1"/>
      <c r="N452" s="1"/>
      <c r="O452" s="1"/>
    </row>
    <row r="453" spans="1:16" s="262" customFormat="1" ht="12.75" customHeight="1" x14ac:dyDescent="0.25">
      <c r="A453" s="298"/>
      <c r="B453" s="716"/>
      <c r="C453" s="716"/>
      <c r="D453" s="716"/>
      <c r="E453" s="716"/>
      <c r="F453" s="716"/>
      <c r="G453" s="716"/>
      <c r="H453" s="265"/>
      <c r="I453" s="265"/>
      <c r="J453" s="265"/>
      <c r="K453" s="265"/>
      <c r="L453" s="265"/>
      <c r="M453" s="1"/>
      <c r="N453" s="1"/>
      <c r="O453" s="1"/>
    </row>
    <row r="454" spans="1:16" s="262" customFormat="1" ht="12.75" customHeight="1" x14ac:dyDescent="0.25">
      <c r="A454" s="298"/>
      <c r="B454" s="741" t="s">
        <v>871</v>
      </c>
      <c r="C454" s="742"/>
      <c r="D454" s="742"/>
      <c r="E454" s="742"/>
      <c r="F454" s="742"/>
      <c r="G454" s="743"/>
      <c r="H454" s="265"/>
      <c r="I454" s="265"/>
      <c r="J454" s="265"/>
      <c r="K454" s="265"/>
      <c r="L454" s="265"/>
      <c r="M454" s="1"/>
      <c r="N454" s="1"/>
      <c r="O454" s="1"/>
    </row>
    <row r="455" spans="1:16" s="262" customFormat="1" ht="93.75" customHeight="1" x14ac:dyDescent="0.25">
      <c r="A455" s="298"/>
      <c r="B455" s="720" t="s">
        <v>988</v>
      </c>
      <c r="C455" s="721"/>
      <c r="D455" s="721"/>
      <c r="E455" s="721"/>
      <c r="F455" s="721"/>
      <c r="G455" s="722"/>
      <c r="H455" s="1"/>
      <c r="I455" s="1"/>
      <c r="J455" s="1"/>
      <c r="K455" s="1"/>
      <c r="L455" s="1"/>
      <c r="M455" s="1"/>
      <c r="N455" s="1"/>
      <c r="O455" s="1"/>
    </row>
    <row r="456" spans="1:16" s="262" customFormat="1" ht="12.95" customHeight="1" x14ac:dyDescent="0.25">
      <c r="A456" s="298"/>
      <c r="B456" s="716"/>
      <c r="C456" s="716"/>
      <c r="D456" s="716"/>
      <c r="E456" s="716"/>
      <c r="F456" s="728"/>
      <c r="G456" s="728"/>
      <c r="H456" s="265"/>
      <c r="I456" s="265"/>
      <c r="J456" s="265"/>
      <c r="K456" s="265"/>
      <c r="L456" s="265"/>
      <c r="M456" s="1"/>
      <c r="N456" s="1"/>
      <c r="O456" s="1"/>
    </row>
    <row r="457" spans="1:16" s="273" customFormat="1" ht="18" customHeight="1" x14ac:dyDescent="0.2">
      <c r="A457" s="299"/>
      <c r="B457" s="274" t="s">
        <v>862</v>
      </c>
      <c r="C457" s="274" t="s">
        <v>877</v>
      </c>
      <c r="D457" s="726" t="s">
        <v>863</v>
      </c>
      <c r="E457" s="727"/>
      <c r="F457" s="358"/>
      <c r="H457" s="276"/>
      <c r="I457" s="744" t="s">
        <v>991</v>
      </c>
      <c r="J457" s="745"/>
      <c r="K457" s="745"/>
      <c r="L457" s="745"/>
      <c r="M457" s="745"/>
      <c r="N457" s="746"/>
      <c r="O457" s="260" t="s">
        <v>878</v>
      </c>
      <c r="P457" s="386" t="s">
        <v>349</v>
      </c>
    </row>
    <row r="458" spans="1:16" s="267" customFormat="1" ht="18" x14ac:dyDescent="0.2">
      <c r="A458" s="297"/>
      <c r="B458" s="379" t="s">
        <v>114</v>
      </c>
      <c r="C458" s="278"/>
      <c r="D458" s="723" t="s">
        <v>854</v>
      </c>
      <c r="E458" s="725"/>
      <c r="F458" s="358"/>
      <c r="G458" s="285"/>
      <c r="H458" s="279"/>
      <c r="I458" s="713"/>
      <c r="J458" s="714"/>
      <c r="K458" s="714"/>
      <c r="L458" s="714"/>
      <c r="M458" s="714"/>
      <c r="N458" s="715"/>
      <c r="O458" s="384">
        <f>INDEX($E$13:$E$25,MATCH($D458,$B$13:$B$25,0))</f>
        <v>0</v>
      </c>
      <c r="P458" s="385">
        <f>O458*C458</f>
        <v>0</v>
      </c>
    </row>
    <row r="459" spans="1:16" s="267" customFormat="1" ht="18" x14ac:dyDescent="0.2">
      <c r="A459" s="297"/>
      <c r="B459" s="379" t="s">
        <v>114</v>
      </c>
      <c r="C459" s="278"/>
      <c r="D459" s="723" t="s">
        <v>849</v>
      </c>
      <c r="E459" s="725"/>
      <c r="F459" s="358"/>
      <c r="G459" s="285"/>
      <c r="H459" s="279"/>
      <c r="I459" s="713"/>
      <c r="J459" s="714"/>
      <c r="K459" s="714"/>
      <c r="L459" s="714"/>
      <c r="M459" s="714"/>
      <c r="N459" s="715"/>
      <c r="O459" s="384">
        <f>INDEX($E$13:$E$25,MATCH($D459,$B$13:$B$25,0))</f>
        <v>0</v>
      </c>
      <c r="P459" s="385">
        <f>O459*C459</f>
        <v>0</v>
      </c>
    </row>
    <row r="460" spans="1:16" s="267" customFormat="1" ht="18" x14ac:dyDescent="0.2">
      <c r="A460" s="297"/>
      <c r="B460" s="379" t="s">
        <v>114</v>
      </c>
      <c r="C460" s="278"/>
      <c r="D460" s="723" t="s">
        <v>851</v>
      </c>
      <c r="E460" s="725"/>
      <c r="F460" s="358"/>
      <c r="G460" s="285"/>
      <c r="H460" s="279"/>
      <c r="I460" s="713"/>
      <c r="J460" s="714"/>
      <c r="K460" s="714"/>
      <c r="L460" s="714"/>
      <c r="M460" s="714"/>
      <c r="N460" s="715"/>
      <c r="O460" s="384">
        <f>INDEX($E$13:$E$25,MATCH($D460,$B$13:$B$25,0))</f>
        <v>0</v>
      </c>
      <c r="P460" s="385">
        <f>O460*C460</f>
        <v>0</v>
      </c>
    </row>
    <row r="461" spans="1:16" s="267" customFormat="1" ht="18" x14ac:dyDescent="0.2">
      <c r="A461" s="297"/>
      <c r="B461" s="379" t="s">
        <v>114</v>
      </c>
      <c r="C461" s="278"/>
      <c r="D461" s="723" t="s">
        <v>1013</v>
      </c>
      <c r="E461" s="725"/>
      <c r="F461" s="358"/>
      <c r="G461" s="285"/>
      <c r="H461" s="279"/>
      <c r="I461" s="713"/>
      <c r="J461" s="714"/>
      <c r="K461" s="714"/>
      <c r="L461" s="714"/>
      <c r="M461" s="714"/>
      <c r="N461" s="715"/>
      <c r="O461" s="384">
        <f>INDEX($E$13:$E$25,MATCH($D461,$B$13:$B$25,0))</f>
        <v>0</v>
      </c>
      <c r="P461" s="385">
        <f>O461*C461</f>
        <v>0</v>
      </c>
    </row>
    <row r="462" spans="1:16" s="267" customFormat="1" ht="18" x14ac:dyDescent="0.2">
      <c r="A462" s="297"/>
      <c r="B462" s="379" t="s">
        <v>114</v>
      </c>
      <c r="C462" s="278"/>
      <c r="D462" s="723" t="s">
        <v>974</v>
      </c>
      <c r="E462" s="725"/>
      <c r="F462" s="358"/>
      <c r="G462" s="285"/>
      <c r="H462" s="279"/>
      <c r="I462" s="713"/>
      <c r="J462" s="714"/>
      <c r="K462" s="714"/>
      <c r="L462" s="714"/>
      <c r="M462" s="714"/>
      <c r="N462" s="715"/>
      <c r="O462" s="384">
        <f>INDEX($E$13:$E$25,MATCH($D462,$B$13:$B$25,0))</f>
        <v>0</v>
      </c>
      <c r="P462" s="385">
        <f>O462*C462</f>
        <v>0</v>
      </c>
    </row>
    <row r="463" spans="1:16" s="262" customFormat="1" ht="18" customHeight="1" x14ac:dyDescent="0.25">
      <c r="A463" s="298"/>
      <c r="B463" s="716"/>
      <c r="C463" s="716"/>
      <c r="D463" s="716"/>
      <c r="E463" s="716"/>
      <c r="F463" s="716"/>
      <c r="G463" s="716"/>
      <c r="H463" s="265"/>
      <c r="I463" s="265"/>
      <c r="J463" s="265"/>
      <c r="K463" s="265"/>
      <c r="L463" s="265"/>
      <c r="M463" s="1"/>
      <c r="N463" s="1"/>
      <c r="O463" s="66" t="s">
        <v>1047</v>
      </c>
      <c r="P463" s="385">
        <f>SUM(P458:P462)</f>
        <v>0</v>
      </c>
    </row>
    <row r="464" spans="1:16" s="273" customFormat="1" ht="29.25" customHeight="1" x14ac:dyDescent="0.2">
      <c r="A464" s="299"/>
      <c r="B464" s="717" t="s">
        <v>963</v>
      </c>
      <c r="C464" s="718"/>
      <c r="D464" s="718"/>
      <c r="E464" s="718"/>
      <c r="F464" s="718"/>
      <c r="G464" s="719"/>
      <c r="H464" s="280"/>
      <c r="I464" s="280"/>
      <c r="J464" s="280"/>
      <c r="K464" s="280"/>
      <c r="L464" s="285"/>
      <c r="M464" s="1"/>
      <c r="N464" s="1"/>
      <c r="O464" s="1"/>
      <c r="P464" s="285"/>
    </row>
    <row r="465" spans="1:15" s="262" customFormat="1" ht="18" x14ac:dyDescent="0.25">
      <c r="A465" s="298"/>
      <c r="B465" s="708"/>
      <c r="C465" s="709"/>
      <c r="D465" s="709"/>
      <c r="E465" s="709"/>
      <c r="F465" s="709"/>
      <c r="G465" s="710"/>
      <c r="H465" s="280"/>
      <c r="I465" s="280"/>
      <c r="J465" s="280"/>
      <c r="K465" s="280"/>
      <c r="L465" s="272"/>
      <c r="M465" s="1"/>
      <c r="N465" s="1"/>
      <c r="O465" s="1"/>
    </row>
    <row r="466" spans="1:15" s="262" customFormat="1" ht="18" x14ac:dyDescent="0.25">
      <c r="A466" s="298"/>
      <c r="B466" s="708"/>
      <c r="C466" s="709"/>
      <c r="D466" s="709"/>
      <c r="E466" s="709"/>
      <c r="F466" s="709"/>
      <c r="G466" s="710"/>
      <c r="H466" s="280"/>
      <c r="I466" s="280"/>
      <c r="J466" s="280"/>
      <c r="K466" s="280"/>
      <c r="L466" s="272"/>
      <c r="M466" s="1"/>
      <c r="N466" s="1"/>
      <c r="O466" s="1"/>
    </row>
    <row r="467" spans="1:15" s="262" customFormat="1" ht="18" x14ac:dyDescent="0.25">
      <c r="A467" s="298"/>
      <c r="B467" s="708"/>
      <c r="C467" s="709"/>
      <c r="D467" s="709"/>
      <c r="E467" s="709"/>
      <c r="F467" s="709"/>
      <c r="G467" s="710"/>
      <c r="H467" s="280"/>
      <c r="I467" s="280"/>
      <c r="J467" s="280"/>
      <c r="K467" s="280"/>
      <c r="L467" s="272"/>
      <c r="M467" s="1"/>
      <c r="N467" s="1"/>
      <c r="O467" s="1"/>
    </row>
    <row r="468" spans="1:15" s="262" customFormat="1" ht="18" x14ac:dyDescent="0.25">
      <c r="A468" s="298"/>
      <c r="B468" s="708"/>
      <c r="C468" s="709"/>
      <c r="D468" s="709"/>
      <c r="E468" s="709"/>
      <c r="F468" s="709"/>
      <c r="G468" s="710"/>
      <c r="H468" s="280"/>
      <c r="I468" s="280"/>
      <c r="J468" s="280"/>
      <c r="K468" s="280"/>
      <c r="M468" s="1"/>
      <c r="N468" s="1"/>
      <c r="O468" s="1"/>
    </row>
    <row r="469" spans="1:15" s="262" customFormat="1" ht="18" x14ac:dyDescent="0.25">
      <c r="A469" s="298"/>
      <c r="B469" s="708"/>
      <c r="C469" s="709"/>
      <c r="D469" s="709"/>
      <c r="E469" s="709"/>
      <c r="F469" s="709"/>
      <c r="G469" s="710"/>
      <c r="H469" s="280"/>
      <c r="I469" s="280"/>
      <c r="J469" s="280"/>
      <c r="K469" s="280"/>
      <c r="M469" s="1"/>
      <c r="N469" s="1"/>
      <c r="O469" s="1"/>
    </row>
    <row r="470" spans="1:15" s="262" customFormat="1" ht="18" x14ac:dyDescent="0.25">
      <c r="A470" s="298"/>
      <c r="B470" s="708"/>
      <c r="C470" s="709"/>
      <c r="D470" s="709"/>
      <c r="E470" s="709"/>
      <c r="F470" s="709"/>
      <c r="G470" s="710"/>
      <c r="H470" s="280"/>
      <c r="I470" s="280"/>
      <c r="J470" s="280"/>
      <c r="K470" s="280"/>
      <c r="M470" s="1"/>
      <c r="N470" s="1"/>
      <c r="O470" s="1"/>
    </row>
    <row r="471" spans="1:15" s="262" customFormat="1" ht="27.75" customHeight="1" x14ac:dyDescent="0.25">
      <c r="A471" s="298"/>
      <c r="B471" s="291"/>
      <c r="C471" s="1"/>
      <c r="D471" s="1"/>
      <c r="E471" s="259"/>
      <c r="F471" s="1"/>
      <c r="G471" s="29"/>
      <c r="H471" s="1"/>
      <c r="I471" s="1"/>
      <c r="J471" s="1"/>
      <c r="K471" s="287"/>
      <c r="L471" s="1"/>
      <c r="M471" s="1"/>
      <c r="N471" s="1"/>
      <c r="O471" s="1"/>
    </row>
    <row r="472" spans="1:15" s="262" customFormat="1" ht="20.25" customHeight="1" x14ac:dyDescent="0.25">
      <c r="A472" s="298"/>
      <c r="B472" s="314" t="s">
        <v>1088</v>
      </c>
      <c r="E472" s="264"/>
      <c r="G472" s="265"/>
      <c r="H472" s="254"/>
      <c r="I472" s="266"/>
      <c r="J472" s="287"/>
      <c r="K472" s="287"/>
      <c r="L472" s="287"/>
      <c r="M472" s="1"/>
      <c r="N472" s="1"/>
      <c r="O472" s="1"/>
    </row>
    <row r="473" spans="1:15" s="262" customFormat="1" ht="18" customHeight="1" x14ac:dyDescent="0.25">
      <c r="A473" s="298"/>
      <c r="B473" s="729" t="s">
        <v>879</v>
      </c>
      <c r="C473" s="730"/>
      <c r="D473" s="730"/>
      <c r="E473" s="730"/>
      <c r="F473" s="730"/>
      <c r="G473" s="731"/>
      <c r="H473" s="254"/>
      <c r="I473" s="266"/>
      <c r="J473" s="287"/>
      <c r="K473" s="287"/>
      <c r="L473" s="287"/>
      <c r="M473" s="1"/>
      <c r="N473" s="1"/>
      <c r="O473" s="1"/>
    </row>
    <row r="474" spans="1:15" s="262" customFormat="1" ht="12.75" customHeight="1" x14ac:dyDescent="0.25">
      <c r="A474" s="298"/>
      <c r="B474" s="732"/>
      <c r="C474" s="733"/>
      <c r="D474" s="733"/>
      <c r="E474" s="733"/>
      <c r="F474" s="733"/>
      <c r="G474" s="734"/>
      <c r="H474" s="268"/>
      <c r="I474" s="269"/>
      <c r="J474" s="270"/>
      <c r="K474" s="269"/>
      <c r="L474" s="265"/>
      <c r="M474" s="1"/>
      <c r="N474" s="1"/>
      <c r="O474" s="1"/>
    </row>
    <row r="475" spans="1:15" s="262" customFormat="1" ht="12.75" customHeight="1" x14ac:dyDescent="0.25">
      <c r="A475" s="298"/>
      <c r="B475" s="735"/>
      <c r="C475" s="736"/>
      <c r="D475" s="736"/>
      <c r="E475" s="736"/>
      <c r="F475" s="736"/>
      <c r="G475" s="737"/>
      <c r="H475" s="237"/>
      <c r="I475" s="265"/>
      <c r="J475" s="237"/>
      <c r="K475" s="265"/>
      <c r="L475" s="265"/>
      <c r="M475" s="1"/>
      <c r="N475" s="1"/>
      <c r="O475" s="1"/>
    </row>
    <row r="476" spans="1:15" s="262" customFormat="1" ht="17.25" customHeight="1" x14ac:dyDescent="0.25">
      <c r="A476" s="298"/>
      <c r="B476" s="738"/>
      <c r="C476" s="739"/>
      <c r="D476" s="739"/>
      <c r="E476" s="739"/>
      <c r="F476" s="739"/>
      <c r="G476" s="740"/>
      <c r="H476" s="237"/>
      <c r="I476" s="265"/>
      <c r="J476" s="237"/>
      <c r="K476" s="265"/>
      <c r="L476" s="265"/>
      <c r="M476" s="1"/>
      <c r="N476" s="1"/>
      <c r="O476" s="1"/>
    </row>
    <row r="477" spans="1:15" s="262" customFormat="1" ht="12.75" customHeight="1" x14ac:dyDescent="0.25">
      <c r="A477" s="298"/>
      <c r="B477" s="716"/>
      <c r="C477" s="716"/>
      <c r="D477" s="716"/>
      <c r="E477" s="716"/>
      <c r="F477" s="716"/>
      <c r="G477" s="716"/>
      <c r="H477" s="265"/>
      <c r="I477" s="265"/>
      <c r="J477" s="265"/>
      <c r="K477" s="265"/>
      <c r="L477" s="265"/>
      <c r="M477" s="1"/>
      <c r="N477" s="1"/>
      <c r="O477" s="1"/>
    </row>
    <row r="478" spans="1:15" s="262" customFormat="1" ht="12.75" customHeight="1" x14ac:dyDescent="0.25">
      <c r="A478" s="298"/>
      <c r="B478" s="741" t="s">
        <v>871</v>
      </c>
      <c r="C478" s="742"/>
      <c r="D478" s="742"/>
      <c r="E478" s="742"/>
      <c r="F478" s="742"/>
      <c r="G478" s="743"/>
      <c r="H478" s="265"/>
      <c r="I478" s="265"/>
      <c r="J478" s="265"/>
      <c r="K478" s="265"/>
      <c r="L478" s="265"/>
      <c r="M478" s="1"/>
      <c r="N478" s="1"/>
      <c r="O478" s="1"/>
    </row>
    <row r="479" spans="1:15" s="262" customFormat="1" ht="159" customHeight="1" x14ac:dyDescent="0.25">
      <c r="A479" s="298"/>
      <c r="B479" s="720" t="s">
        <v>989</v>
      </c>
      <c r="C479" s="721"/>
      <c r="D479" s="721"/>
      <c r="E479" s="721"/>
      <c r="F479" s="721"/>
      <c r="G479" s="722"/>
      <c r="H479" s="1"/>
      <c r="I479" s="1"/>
      <c r="J479" s="1"/>
      <c r="K479" s="1"/>
      <c r="L479" s="1"/>
      <c r="M479" s="1"/>
      <c r="N479" s="1"/>
      <c r="O479" s="1"/>
    </row>
    <row r="480" spans="1:15" s="262" customFormat="1" ht="12.95" customHeight="1" x14ac:dyDescent="0.25">
      <c r="A480" s="298"/>
      <c r="B480" s="716"/>
      <c r="C480" s="716"/>
      <c r="D480" s="728"/>
      <c r="E480" s="728"/>
      <c r="F480" s="728"/>
      <c r="G480" s="728"/>
      <c r="H480" s="265"/>
      <c r="I480" s="265"/>
      <c r="J480" s="265"/>
      <c r="K480" s="265"/>
      <c r="L480" s="265"/>
      <c r="M480" s="1"/>
      <c r="N480" s="1"/>
      <c r="O480" s="1"/>
    </row>
    <row r="481" spans="1:16" s="273" customFormat="1" ht="18" customHeight="1" x14ac:dyDescent="0.2">
      <c r="A481" s="299"/>
      <c r="B481" s="274" t="s">
        <v>862</v>
      </c>
      <c r="C481" s="274" t="s">
        <v>877</v>
      </c>
      <c r="D481" s="404"/>
      <c r="E481"/>
      <c r="F481" s="285"/>
      <c r="H481" s="276"/>
      <c r="I481" s="744" t="s">
        <v>991</v>
      </c>
      <c r="J481" s="745"/>
      <c r="K481" s="745"/>
      <c r="L481" s="745"/>
      <c r="M481" s="745"/>
      <c r="N481" s="746"/>
      <c r="O481" s="260" t="s">
        <v>872</v>
      </c>
      <c r="P481" s="386" t="s">
        <v>349</v>
      </c>
    </row>
    <row r="482" spans="1:16" s="267" customFormat="1" ht="18" x14ac:dyDescent="0.2">
      <c r="A482" s="297"/>
      <c r="B482" s="379" t="s">
        <v>318</v>
      </c>
      <c r="C482" s="278"/>
      <c r="D482" s="404"/>
      <c r="E482"/>
      <c r="F482" s="285"/>
      <c r="G482" s="285"/>
      <c r="H482" s="279"/>
      <c r="I482" s="713"/>
      <c r="J482" s="714"/>
      <c r="K482" s="714"/>
      <c r="L482" s="714"/>
      <c r="M482" s="714"/>
      <c r="N482" s="715"/>
      <c r="O482" s="399"/>
      <c r="P482" s="385">
        <f t="shared" ref="P482" si="11">O482*C482</f>
        <v>0</v>
      </c>
    </row>
    <row r="483" spans="1:16" s="262" customFormat="1" ht="18" customHeight="1" x14ac:dyDescent="0.25">
      <c r="A483" s="298"/>
      <c r="B483" s="716"/>
      <c r="C483" s="716"/>
      <c r="D483" s="716"/>
      <c r="E483" s="716"/>
      <c r="F483" s="716"/>
      <c r="G483" s="716"/>
      <c r="H483" s="265"/>
      <c r="I483" s="265"/>
      <c r="J483" s="265"/>
      <c r="K483" s="265"/>
      <c r="L483" s="265"/>
      <c r="M483" s="1"/>
      <c r="N483" s="1"/>
      <c r="O483" s="66" t="s">
        <v>1047</v>
      </c>
      <c r="P483" s="385">
        <f>SUM(P482:P482)</f>
        <v>0</v>
      </c>
    </row>
    <row r="484" spans="1:16" s="273" customFormat="1" ht="29.25" customHeight="1" x14ac:dyDescent="0.2">
      <c r="A484" s="299"/>
      <c r="B484" s="717" t="s">
        <v>963</v>
      </c>
      <c r="C484" s="718"/>
      <c r="D484" s="718"/>
      <c r="E484" s="718"/>
      <c r="F484" s="718"/>
      <c r="G484" s="719"/>
      <c r="H484" s="280"/>
      <c r="I484" s="280"/>
      <c r="J484" s="280"/>
      <c r="K484" s="280"/>
      <c r="L484" s="285"/>
      <c r="M484" s="1"/>
      <c r="N484" s="1"/>
      <c r="O484" s="1"/>
      <c r="P484" s="285"/>
    </row>
    <row r="485" spans="1:16" s="262" customFormat="1" ht="18" x14ac:dyDescent="0.25">
      <c r="A485" s="298"/>
      <c r="B485" s="708"/>
      <c r="C485" s="709"/>
      <c r="D485" s="709"/>
      <c r="E485" s="709"/>
      <c r="F485" s="709"/>
      <c r="G485" s="710"/>
      <c r="H485" s="280"/>
      <c r="I485" s="280"/>
      <c r="J485" s="280"/>
      <c r="K485" s="280"/>
      <c r="L485" s="272"/>
      <c r="M485" s="1"/>
      <c r="N485" s="1"/>
      <c r="O485" s="1"/>
    </row>
    <row r="486" spans="1:16" s="262" customFormat="1" ht="18" x14ac:dyDescent="0.25">
      <c r="A486" s="298"/>
      <c r="B486" s="708"/>
      <c r="C486" s="709"/>
      <c r="D486" s="709"/>
      <c r="E486" s="709"/>
      <c r="F486" s="709"/>
      <c r="G486" s="710"/>
      <c r="H486" s="280"/>
      <c r="I486" s="280"/>
      <c r="J486" s="280"/>
      <c r="K486" s="280"/>
      <c r="L486" s="272"/>
      <c r="M486" s="1"/>
      <c r="N486" s="1"/>
      <c r="O486" s="1"/>
    </row>
    <row r="487" spans="1:16" s="262" customFormat="1" ht="18" x14ac:dyDescent="0.25">
      <c r="A487" s="298"/>
      <c r="B487" s="708"/>
      <c r="C487" s="709"/>
      <c r="D487" s="709"/>
      <c r="E487" s="709"/>
      <c r="F487" s="709"/>
      <c r="G487" s="710"/>
      <c r="H487" s="280"/>
      <c r="I487" s="280"/>
      <c r="J487" s="280"/>
      <c r="K487" s="280"/>
      <c r="L487" s="272"/>
      <c r="M487" s="1"/>
      <c r="N487" s="1"/>
      <c r="O487" s="1"/>
    </row>
    <row r="488" spans="1:16" s="262" customFormat="1" ht="18" x14ac:dyDescent="0.25">
      <c r="A488" s="298"/>
      <c r="B488" s="708"/>
      <c r="C488" s="709"/>
      <c r="D488" s="709"/>
      <c r="E488" s="709"/>
      <c r="F488" s="709"/>
      <c r="G488" s="710"/>
      <c r="H488" s="280"/>
      <c r="I488" s="280"/>
      <c r="J488" s="280"/>
      <c r="K488" s="280"/>
      <c r="M488" s="1"/>
      <c r="N488" s="1"/>
      <c r="O488" s="1"/>
    </row>
    <row r="489" spans="1:16" s="262" customFormat="1" ht="18" x14ac:dyDescent="0.25">
      <c r="A489" s="298"/>
      <c r="B489" s="708"/>
      <c r="C489" s="709"/>
      <c r="D489" s="709"/>
      <c r="E489" s="709"/>
      <c r="F489" s="709"/>
      <c r="G489" s="710"/>
      <c r="H489" s="280"/>
      <c r="I489" s="280"/>
      <c r="J489" s="280"/>
      <c r="K489" s="280"/>
      <c r="M489" s="1"/>
      <c r="N489" s="1"/>
      <c r="O489" s="1"/>
    </row>
    <row r="490" spans="1:16" s="262" customFormat="1" ht="18" x14ac:dyDescent="0.25">
      <c r="A490" s="298"/>
      <c r="B490" s="708"/>
      <c r="C490" s="709"/>
      <c r="D490" s="709"/>
      <c r="E490" s="709"/>
      <c r="F490" s="709"/>
      <c r="G490" s="710"/>
      <c r="H490" s="280"/>
      <c r="I490" s="280"/>
      <c r="J490" s="280"/>
      <c r="K490" s="280"/>
      <c r="M490" s="1"/>
      <c r="N490" s="1"/>
      <c r="O490" s="1"/>
    </row>
    <row r="491" spans="1:16" s="262" customFormat="1" ht="50.25" customHeight="1" x14ac:dyDescent="0.25">
      <c r="A491" s="298"/>
      <c r="B491" s="266"/>
      <c r="E491" s="264"/>
      <c r="G491" s="265"/>
      <c r="H491" s="254"/>
      <c r="J491" s="254"/>
      <c r="M491" s="1"/>
      <c r="N491" s="1"/>
      <c r="O491" s="1"/>
    </row>
    <row r="492" spans="1:16" s="262" customFormat="1" ht="20.25" customHeight="1" x14ac:dyDescent="0.25">
      <c r="A492" s="298"/>
      <c r="B492" s="314" t="s">
        <v>1081</v>
      </c>
      <c r="E492" s="264"/>
      <c r="G492" s="265"/>
      <c r="H492" s="254"/>
      <c r="I492" s="266"/>
      <c r="J492" s="287"/>
      <c r="K492" s="287"/>
      <c r="L492" s="287"/>
      <c r="M492" s="1"/>
      <c r="N492" s="1"/>
      <c r="O492" s="1"/>
    </row>
    <row r="493" spans="1:16" s="262" customFormat="1" ht="27" customHeight="1" x14ac:dyDescent="0.25">
      <c r="A493" s="298"/>
      <c r="B493" s="729" t="s">
        <v>879</v>
      </c>
      <c r="C493" s="730"/>
      <c r="D493" s="730"/>
      <c r="E493" s="730"/>
      <c r="F493" s="730"/>
      <c r="G493" s="731"/>
      <c r="H493" s="254"/>
      <c r="I493" s="266"/>
      <c r="J493" s="287"/>
      <c r="K493" s="287"/>
      <c r="L493" s="287"/>
      <c r="M493" s="1"/>
      <c r="N493" s="1"/>
      <c r="O493" s="1"/>
    </row>
    <row r="494" spans="1:16" s="262" customFormat="1" ht="12.75" customHeight="1" x14ac:dyDescent="0.25">
      <c r="A494" s="298"/>
      <c r="B494" s="732"/>
      <c r="C494" s="733"/>
      <c r="D494" s="733"/>
      <c r="E494" s="733"/>
      <c r="F494" s="733"/>
      <c r="G494" s="734"/>
      <c r="H494" s="268"/>
      <c r="I494" s="269"/>
      <c r="J494" s="270"/>
      <c r="K494" s="269"/>
      <c r="L494" s="265"/>
      <c r="M494" s="1"/>
      <c r="N494" s="1"/>
      <c r="O494" s="1"/>
    </row>
    <row r="495" spans="1:16" s="262" customFormat="1" ht="12.75" customHeight="1" x14ac:dyDescent="0.25">
      <c r="A495" s="298"/>
      <c r="B495" s="735"/>
      <c r="C495" s="736"/>
      <c r="D495" s="736"/>
      <c r="E495" s="736"/>
      <c r="F495" s="736"/>
      <c r="G495" s="737"/>
      <c r="H495" s="237"/>
      <c r="I495" s="265"/>
      <c r="J495" s="237"/>
      <c r="K495" s="265"/>
      <c r="L495" s="265"/>
      <c r="M495" s="1"/>
      <c r="N495" s="1"/>
      <c r="O495" s="1"/>
    </row>
    <row r="496" spans="1:16" s="262" customFormat="1" ht="17.25" customHeight="1" x14ac:dyDescent="0.25">
      <c r="A496" s="298"/>
      <c r="B496" s="738"/>
      <c r="C496" s="739"/>
      <c r="D496" s="739"/>
      <c r="E496" s="739"/>
      <c r="F496" s="739"/>
      <c r="G496" s="740"/>
      <c r="H496" s="237"/>
      <c r="I496" s="265"/>
      <c r="J496" s="237"/>
      <c r="K496" s="265"/>
      <c r="L496" s="265"/>
      <c r="M496" s="1"/>
      <c r="N496" s="1"/>
      <c r="O496" s="1"/>
    </row>
    <row r="497" spans="1:16" s="262" customFormat="1" ht="12.75" customHeight="1" x14ac:dyDescent="0.25">
      <c r="A497" s="298"/>
      <c r="B497" s="716"/>
      <c r="C497" s="716"/>
      <c r="D497" s="716"/>
      <c r="E497" s="716"/>
      <c r="F497" s="716"/>
      <c r="G497" s="716"/>
      <c r="H497" s="265"/>
      <c r="I497" s="265"/>
      <c r="J497" s="265"/>
      <c r="K497" s="265"/>
      <c r="L497" s="265"/>
      <c r="M497" s="1"/>
      <c r="N497" s="1"/>
      <c r="O497" s="1"/>
    </row>
    <row r="498" spans="1:16" s="262" customFormat="1" ht="12.75" customHeight="1" x14ac:dyDescent="0.25">
      <c r="A498" s="298"/>
      <c r="B498" s="741" t="s">
        <v>871</v>
      </c>
      <c r="C498" s="742"/>
      <c r="D498" s="742"/>
      <c r="E498" s="742"/>
      <c r="F498" s="742"/>
      <c r="G498" s="743"/>
      <c r="H498" s="265"/>
      <c r="I498" s="265"/>
      <c r="J498" s="265"/>
      <c r="K498" s="265"/>
      <c r="L498" s="265"/>
      <c r="M498" s="1"/>
      <c r="N498" s="1"/>
      <c r="O498" s="1"/>
    </row>
    <row r="499" spans="1:16" s="262" customFormat="1" ht="122.25" customHeight="1" x14ac:dyDescent="0.25">
      <c r="A499" s="298"/>
      <c r="B499" s="720" t="s">
        <v>990</v>
      </c>
      <c r="C499" s="721"/>
      <c r="D499" s="721"/>
      <c r="E499" s="721"/>
      <c r="F499" s="721"/>
      <c r="G499" s="722"/>
      <c r="H499" s="1"/>
      <c r="I499" s="1"/>
      <c r="J499" s="1"/>
      <c r="K499" s="1"/>
      <c r="L499" s="1"/>
      <c r="M499" s="1"/>
      <c r="N499" s="1"/>
      <c r="O499" s="1"/>
    </row>
    <row r="500" spans="1:16" s="262" customFormat="1" ht="12.95" customHeight="1" x14ac:dyDescent="0.25">
      <c r="A500" s="298"/>
      <c r="B500" s="716"/>
      <c r="C500" s="716"/>
      <c r="D500" s="716"/>
      <c r="E500" s="716"/>
      <c r="F500" s="728"/>
      <c r="G500" s="728"/>
      <c r="H500" s="265"/>
      <c r="I500" s="265"/>
      <c r="J500" s="265"/>
      <c r="K500" s="265"/>
      <c r="L500" s="265"/>
      <c r="M500" s="1"/>
      <c r="N500" s="1"/>
      <c r="O500" s="1"/>
    </row>
    <row r="501" spans="1:16" s="273" customFormat="1" ht="18" x14ac:dyDescent="0.2">
      <c r="A501" s="299"/>
      <c r="B501" s="274" t="s">
        <v>862</v>
      </c>
      <c r="C501" s="274" t="s">
        <v>877</v>
      </c>
      <c r="D501" s="726" t="s">
        <v>863</v>
      </c>
      <c r="E501" s="727"/>
      <c r="F501" s="358"/>
      <c r="H501" s="276"/>
      <c r="I501" s="744" t="s">
        <v>991</v>
      </c>
      <c r="J501" s="745"/>
      <c r="K501" s="745"/>
      <c r="L501" s="745"/>
      <c r="M501" s="745"/>
      <c r="N501" s="746"/>
      <c r="O501" s="260" t="s">
        <v>878</v>
      </c>
      <c r="P501" s="386" t="s">
        <v>349</v>
      </c>
    </row>
    <row r="502" spans="1:16" s="267" customFormat="1" ht="18" x14ac:dyDescent="0.2">
      <c r="A502" s="297"/>
      <c r="B502" s="379" t="s">
        <v>114</v>
      </c>
      <c r="C502" s="278"/>
      <c r="D502" s="723" t="s">
        <v>849</v>
      </c>
      <c r="E502" s="725"/>
      <c r="F502" s="358"/>
      <c r="G502" s="285"/>
      <c r="H502" s="279"/>
      <c r="I502" s="713"/>
      <c r="J502" s="714"/>
      <c r="K502" s="714"/>
      <c r="L502" s="714"/>
      <c r="M502" s="714"/>
      <c r="N502" s="715"/>
      <c r="O502" s="384">
        <f>INDEX($E$13:$E$25,MATCH($D502,$B$13:$B$25,0))</f>
        <v>0</v>
      </c>
      <c r="P502" s="385">
        <f>O502*C502</f>
        <v>0</v>
      </c>
    </row>
    <row r="503" spans="1:16" s="267" customFormat="1" ht="18" x14ac:dyDescent="0.2">
      <c r="A503" s="297"/>
      <c r="B503" s="379" t="s">
        <v>114</v>
      </c>
      <c r="C503" s="278"/>
      <c r="D503" s="723" t="s">
        <v>851</v>
      </c>
      <c r="E503" s="725"/>
      <c r="F503" s="358"/>
      <c r="G503" s="285"/>
      <c r="H503" s="279"/>
      <c r="I503" s="713"/>
      <c r="J503" s="714"/>
      <c r="K503" s="714"/>
      <c r="L503" s="714"/>
      <c r="M503" s="714"/>
      <c r="N503" s="715"/>
      <c r="O503" s="384">
        <f>INDEX($E$13:$E$25,MATCH($D503,$B$13:$B$25,0))</f>
        <v>0</v>
      </c>
      <c r="P503" s="385">
        <f>O503*C503</f>
        <v>0</v>
      </c>
    </row>
    <row r="504" spans="1:16" s="262" customFormat="1" ht="12.95" customHeight="1" x14ac:dyDescent="0.25">
      <c r="A504" s="298"/>
      <c r="B504" s="716"/>
      <c r="C504" s="716"/>
      <c r="D504" s="716"/>
      <c r="E504" s="716"/>
      <c r="F504" s="716"/>
      <c r="G504" s="716"/>
      <c r="H504" s="265"/>
      <c r="I504" s="265"/>
      <c r="J504" s="265"/>
      <c r="K504" s="265"/>
      <c r="L504" s="265"/>
      <c r="M504" s="1"/>
      <c r="N504" s="1"/>
      <c r="O504" s="1"/>
    </row>
    <row r="505" spans="1:16" s="273" customFormat="1" ht="29.25" customHeight="1" x14ac:dyDescent="0.2">
      <c r="A505" s="299"/>
      <c r="B505" s="717" t="s">
        <v>963</v>
      </c>
      <c r="C505" s="718"/>
      <c r="D505" s="718"/>
      <c r="E505" s="718"/>
      <c r="F505" s="718"/>
      <c r="G505" s="719"/>
      <c r="H505" s="280"/>
      <c r="I505" s="280"/>
      <c r="J505" s="280"/>
      <c r="K505" s="280"/>
      <c r="L505" s="285"/>
      <c r="M505" s="1"/>
      <c r="N505" s="1"/>
      <c r="O505" s="1"/>
      <c r="P505" s="285"/>
    </row>
    <row r="506" spans="1:16" s="262" customFormat="1" ht="18" x14ac:dyDescent="0.25">
      <c r="A506" s="298"/>
      <c r="B506" s="708"/>
      <c r="C506" s="709"/>
      <c r="D506" s="709"/>
      <c r="E506" s="709"/>
      <c r="F506" s="709"/>
      <c r="G506" s="710"/>
      <c r="H506" s="280"/>
      <c r="I506" s="280"/>
      <c r="J506" s="280"/>
      <c r="K506" s="280"/>
      <c r="L506" s="272"/>
      <c r="M506" s="1"/>
      <c r="N506" s="1"/>
      <c r="O506" s="1"/>
    </row>
    <row r="507" spans="1:16" s="262" customFormat="1" ht="18" x14ac:dyDescent="0.25">
      <c r="A507" s="298"/>
      <c r="B507" s="708"/>
      <c r="C507" s="709"/>
      <c r="D507" s="709"/>
      <c r="E507" s="709"/>
      <c r="F507" s="709"/>
      <c r="G507" s="710"/>
      <c r="H507" s="280"/>
      <c r="I507" s="280"/>
      <c r="J507" s="280"/>
      <c r="K507" s="280"/>
      <c r="L507" s="272"/>
      <c r="M507" s="1"/>
      <c r="N507" s="1"/>
      <c r="O507" s="1"/>
    </row>
    <row r="508" spans="1:16" s="262" customFormat="1" ht="18" x14ac:dyDescent="0.25">
      <c r="A508" s="298"/>
      <c r="B508" s="708"/>
      <c r="C508" s="709"/>
      <c r="D508" s="709"/>
      <c r="E508" s="709"/>
      <c r="F508" s="709"/>
      <c r="G508" s="710"/>
      <c r="H508" s="280"/>
      <c r="I508" s="280"/>
      <c r="J508" s="280"/>
      <c r="K508" s="280"/>
      <c r="L508" s="272"/>
      <c r="M508" s="1"/>
      <c r="N508" s="1"/>
      <c r="O508" s="1"/>
    </row>
    <row r="509" spans="1:16" s="262" customFormat="1" ht="18" x14ac:dyDescent="0.25">
      <c r="A509" s="298"/>
      <c r="B509" s="708"/>
      <c r="C509" s="709"/>
      <c r="D509" s="709"/>
      <c r="E509" s="709"/>
      <c r="F509" s="709"/>
      <c r="G509" s="710"/>
      <c r="H509" s="280"/>
      <c r="I509" s="280"/>
      <c r="J509" s="280"/>
      <c r="K509" s="280"/>
      <c r="M509" s="1"/>
      <c r="N509" s="1"/>
      <c r="O509" s="1"/>
    </row>
    <row r="510" spans="1:16" s="262" customFormat="1" ht="18" x14ac:dyDescent="0.25">
      <c r="A510" s="298"/>
      <c r="B510" s="708"/>
      <c r="C510" s="709"/>
      <c r="D510" s="709"/>
      <c r="E510" s="709"/>
      <c r="F510" s="709"/>
      <c r="G510" s="710"/>
      <c r="H510" s="280"/>
      <c r="I510" s="280"/>
      <c r="J510" s="280"/>
      <c r="K510" s="280"/>
      <c r="M510" s="1"/>
      <c r="N510" s="1"/>
      <c r="O510" s="1"/>
    </row>
    <row r="511" spans="1:16" s="262" customFormat="1" ht="18" x14ac:dyDescent="0.25">
      <c r="A511" s="298"/>
      <c r="B511" s="708"/>
      <c r="C511" s="709"/>
      <c r="D511" s="709"/>
      <c r="E511" s="709"/>
      <c r="F511" s="709"/>
      <c r="G511" s="710"/>
      <c r="H511" s="280"/>
      <c r="I511" s="280"/>
      <c r="J511" s="280"/>
      <c r="K511" s="280"/>
      <c r="M511" s="1"/>
      <c r="N511" s="1"/>
      <c r="O511" s="1"/>
    </row>
    <row r="512" spans="1:16" s="262" customFormat="1" ht="50.25" customHeight="1" x14ac:dyDescent="0.25">
      <c r="A512" s="298"/>
      <c r="B512" s="266"/>
      <c r="E512" s="264"/>
      <c r="G512" s="265"/>
      <c r="H512" s="254"/>
      <c r="J512" s="254"/>
      <c r="M512" s="1"/>
      <c r="N512" s="1"/>
      <c r="O512" s="1"/>
    </row>
    <row r="513" spans="1:18" s="267" customFormat="1" ht="18" x14ac:dyDescent="0.2">
      <c r="A513" s="297"/>
      <c r="B513" s="297"/>
      <c r="C513" s="297"/>
      <c r="D513" s="297"/>
      <c r="E513" s="297"/>
      <c r="F513" s="297"/>
      <c r="G513" s="297"/>
      <c r="H513" s="297"/>
      <c r="I513" s="297"/>
      <c r="J513" s="297"/>
      <c r="K513" s="297"/>
      <c r="L513" s="297"/>
      <c r="M513" s="297"/>
      <c r="N513"/>
      <c r="O513"/>
      <c r="P513"/>
      <c r="Q513" s="297"/>
      <c r="R513" s="297"/>
    </row>
    <row r="514" spans="1:18" ht="28.5" customHeight="1" x14ac:dyDescent="0.2">
      <c r="C514" s="1"/>
      <c r="J514" s="286"/>
      <c r="K514" s="286"/>
      <c r="L514" s="286"/>
      <c r="N514"/>
      <c r="O514"/>
      <c r="P514"/>
    </row>
  </sheetData>
  <sheetProtection algorithmName="SHA-512" hashValue="dNNPPGM6mFmylAhnTOpZqhGEbQ7Ie3fcHcyrX3nUmUpgqGapYpIEgD1x47eJDB9Hzqyz7K0AMjFEpqtujXw+sQ==" saltValue="SPLm4zg/MtIqH8MSOT+9mg==" spinCount="100000" sheet="1" objects="1" scenarios="1" selectLockedCells="1"/>
  <dataConsolidate link="1"/>
  <mergeCells count="368">
    <mergeCell ref="I62:N62"/>
    <mergeCell ref="D63:F63"/>
    <mergeCell ref="I63:N63"/>
    <mergeCell ref="B22:C22"/>
    <mergeCell ref="B23:C23"/>
    <mergeCell ref="B24:C24"/>
    <mergeCell ref="B25:C25"/>
    <mergeCell ref="B51:F51"/>
    <mergeCell ref="B73:G73"/>
    <mergeCell ref="I51:M51"/>
    <mergeCell ref="B30:G30"/>
    <mergeCell ref="B31:G31"/>
    <mergeCell ref="B32:G32"/>
    <mergeCell ref="D33:E33"/>
    <mergeCell ref="I33:N33"/>
    <mergeCell ref="D34:E34"/>
    <mergeCell ref="I34:N34"/>
    <mergeCell ref="D40:E40"/>
    <mergeCell ref="I40:N40"/>
    <mergeCell ref="D39:E39"/>
    <mergeCell ref="I39:N39"/>
    <mergeCell ref="D38:E38"/>
    <mergeCell ref="I38:N38"/>
    <mergeCell ref="D37:E37"/>
    <mergeCell ref="D125:E125"/>
    <mergeCell ref="D98:E98"/>
    <mergeCell ref="D99:E99"/>
    <mergeCell ref="B95:G95"/>
    <mergeCell ref="B74:G74"/>
    <mergeCell ref="B81:G81"/>
    <mergeCell ref="B46:G47"/>
    <mergeCell ref="B68:G68"/>
    <mergeCell ref="B69:G71"/>
    <mergeCell ref="B72:G72"/>
    <mergeCell ref="D76:E76"/>
    <mergeCell ref="D77:E77"/>
    <mergeCell ref="D78:E78"/>
    <mergeCell ref="D79:E79"/>
    <mergeCell ref="B54:G54"/>
    <mergeCell ref="B55:G57"/>
    <mergeCell ref="B58:G58"/>
    <mergeCell ref="B59:G59"/>
    <mergeCell ref="B60:G60"/>
    <mergeCell ref="B61:G61"/>
    <mergeCell ref="D62:F62"/>
    <mergeCell ref="B82:G87"/>
    <mergeCell ref="B102:G102"/>
    <mergeCell ref="B103:G108"/>
    <mergeCell ref="B176:G176"/>
    <mergeCell ref="B177:G179"/>
    <mergeCell ref="B180:G180"/>
    <mergeCell ref="B115:G115"/>
    <mergeCell ref="B90:G90"/>
    <mergeCell ref="B91:G93"/>
    <mergeCell ref="B167:G167"/>
    <mergeCell ref="B168:G173"/>
    <mergeCell ref="D158:E158"/>
    <mergeCell ref="D159:E159"/>
    <mergeCell ref="D164:E164"/>
    <mergeCell ref="D165:E165"/>
    <mergeCell ref="B112:G114"/>
    <mergeCell ref="B140:G140"/>
    <mergeCell ref="B141:G146"/>
    <mergeCell ref="B116:G116"/>
    <mergeCell ref="D157:E157"/>
    <mergeCell ref="D100:E100"/>
    <mergeCell ref="D119:E119"/>
    <mergeCell ref="D120:E120"/>
    <mergeCell ref="D121:E121"/>
    <mergeCell ref="D122:E122"/>
    <mergeCell ref="D123:E123"/>
    <mergeCell ref="D124:E124"/>
    <mergeCell ref="B150:G152"/>
    <mergeCell ref="B139:G139"/>
    <mergeCell ref="B128:G128"/>
    <mergeCell ref="D162:E162"/>
    <mergeCell ref="B154:G154"/>
    <mergeCell ref="B155:G155"/>
    <mergeCell ref="D138:E138"/>
    <mergeCell ref="B132:G132"/>
    <mergeCell ref="D161:E161"/>
    <mergeCell ref="D160:E160"/>
    <mergeCell ref="D163:E163"/>
    <mergeCell ref="B259:G259"/>
    <mergeCell ref="B260:G262"/>
    <mergeCell ref="B263:G263"/>
    <mergeCell ref="B264:G264"/>
    <mergeCell ref="B111:G111"/>
    <mergeCell ref="B12:C12"/>
    <mergeCell ref="B13:C13"/>
    <mergeCell ref="B14:C14"/>
    <mergeCell ref="B15:C15"/>
    <mergeCell ref="B16:C16"/>
    <mergeCell ref="B18:C18"/>
    <mergeCell ref="B19:C19"/>
    <mergeCell ref="B20:C20"/>
    <mergeCell ref="B21:C21"/>
    <mergeCell ref="B17:C17"/>
    <mergeCell ref="B94:G94"/>
    <mergeCell ref="B129:G131"/>
    <mergeCell ref="B181:G181"/>
    <mergeCell ref="B182:G182"/>
    <mergeCell ref="D136:E136"/>
    <mergeCell ref="D137:E137"/>
    <mergeCell ref="B96:G96"/>
    <mergeCell ref="B149:G149"/>
    <mergeCell ref="D184:E184"/>
    <mergeCell ref="B189:G189"/>
    <mergeCell ref="B198:G198"/>
    <mergeCell ref="D185:E185"/>
    <mergeCell ref="D186:E186"/>
    <mergeCell ref="D187:E187"/>
    <mergeCell ref="D206:E206"/>
    <mergeCell ref="D207:E207"/>
    <mergeCell ref="B199:G201"/>
    <mergeCell ref="B202:G202"/>
    <mergeCell ref="B203:G203"/>
    <mergeCell ref="B204:G204"/>
    <mergeCell ref="B190:G195"/>
    <mergeCell ref="B209:G209"/>
    <mergeCell ref="B338:G338"/>
    <mergeCell ref="B265:G265"/>
    <mergeCell ref="B266:G266"/>
    <mergeCell ref="D267:E267"/>
    <mergeCell ref="B243:G243"/>
    <mergeCell ref="B303:G303"/>
    <mergeCell ref="B286:G286"/>
    <mergeCell ref="B294:G294"/>
    <mergeCell ref="B295:G300"/>
    <mergeCell ref="B287:G287"/>
    <mergeCell ref="B284:G284"/>
    <mergeCell ref="D247:E247"/>
    <mergeCell ref="D248:E248"/>
    <mergeCell ref="B317:G317"/>
    <mergeCell ref="B318:G323"/>
    <mergeCell ref="B304:G306"/>
    <mergeCell ref="B307:G307"/>
    <mergeCell ref="B308:G308"/>
    <mergeCell ref="B309:G309"/>
    <mergeCell ref="B332:G332"/>
    <mergeCell ref="B333:G333"/>
    <mergeCell ref="B281:G283"/>
    <mergeCell ref="B285:G285"/>
    <mergeCell ref="B500:G500"/>
    <mergeCell ref="I462:N462"/>
    <mergeCell ref="I458:N458"/>
    <mergeCell ref="B370:G372"/>
    <mergeCell ref="B117:G117"/>
    <mergeCell ref="B133:G133"/>
    <mergeCell ref="B134:G134"/>
    <mergeCell ref="B153:G153"/>
    <mergeCell ref="I337:N337"/>
    <mergeCell ref="B219:G221"/>
    <mergeCell ref="B222:G222"/>
    <mergeCell ref="B223:G223"/>
    <mergeCell ref="B224:G224"/>
    <mergeCell ref="B229:G229"/>
    <mergeCell ref="D226:E226"/>
    <mergeCell ref="I268:N268"/>
    <mergeCell ref="D269:E269"/>
    <mergeCell ref="I269:N269"/>
    <mergeCell ref="B270:G270"/>
    <mergeCell ref="B271:G271"/>
    <mergeCell ref="B272:G277"/>
    <mergeCell ref="B380:G380"/>
    <mergeCell ref="D379:E379"/>
    <mergeCell ref="B402:G402"/>
    <mergeCell ref="B497:G497"/>
    <mergeCell ref="D501:E501"/>
    <mergeCell ref="B449:G449"/>
    <mergeCell ref="B454:G454"/>
    <mergeCell ref="B450:G452"/>
    <mergeCell ref="D457:E457"/>
    <mergeCell ref="D458:E458"/>
    <mergeCell ref="D462:E462"/>
    <mergeCell ref="D461:E461"/>
    <mergeCell ref="B456:G456"/>
    <mergeCell ref="B464:G464"/>
    <mergeCell ref="B465:G470"/>
    <mergeCell ref="B463:G463"/>
    <mergeCell ref="B453:G453"/>
    <mergeCell ref="D460:E460"/>
    <mergeCell ref="D459:E459"/>
    <mergeCell ref="B493:G493"/>
    <mergeCell ref="B494:G496"/>
    <mergeCell ref="B477:G477"/>
    <mergeCell ref="B478:G478"/>
    <mergeCell ref="B479:G479"/>
    <mergeCell ref="B480:G480"/>
    <mergeCell ref="B498:G498"/>
    <mergeCell ref="B499:G499"/>
    <mergeCell ref="B5:H5"/>
    <mergeCell ref="I457:N457"/>
    <mergeCell ref="I136:N136"/>
    <mergeCell ref="I137:N137"/>
    <mergeCell ref="I138:N138"/>
    <mergeCell ref="I157:N157"/>
    <mergeCell ref="I158:N158"/>
    <mergeCell ref="I159:N159"/>
    <mergeCell ref="I165:N165"/>
    <mergeCell ref="I313:N313"/>
    <mergeCell ref="B439:G439"/>
    <mergeCell ref="B435:G435"/>
    <mergeCell ref="D436:E436"/>
    <mergeCell ref="D437:E437"/>
    <mergeCell ref="D438:E438"/>
    <mergeCell ref="I76:N76"/>
    <mergeCell ref="I226:N226"/>
    <mergeCell ref="B250:G250"/>
    <mergeCell ref="B251:G256"/>
    <mergeCell ref="B327:G327"/>
    <mergeCell ref="B328:G330"/>
    <mergeCell ref="B331:G331"/>
    <mergeCell ref="B455:G455"/>
    <mergeCell ref="B433:G433"/>
    <mergeCell ref="B434:G434"/>
    <mergeCell ref="B440:G440"/>
    <mergeCell ref="B441:G446"/>
    <mergeCell ref="D357:E357"/>
    <mergeCell ref="B376:G376"/>
    <mergeCell ref="B382:G387"/>
    <mergeCell ref="D356:E356"/>
    <mergeCell ref="B411:G411"/>
    <mergeCell ref="B412:G414"/>
    <mergeCell ref="D377:E377"/>
    <mergeCell ref="B397:G397"/>
    <mergeCell ref="B401:G401"/>
    <mergeCell ref="B390:G390"/>
    <mergeCell ref="B391:G393"/>
    <mergeCell ref="B394:G394"/>
    <mergeCell ref="B395:G395"/>
    <mergeCell ref="B396:G396"/>
    <mergeCell ref="B403:G408"/>
    <mergeCell ref="D425:E425"/>
    <mergeCell ref="B374:G374"/>
    <mergeCell ref="D378:E378"/>
    <mergeCell ref="B360:G360"/>
    <mergeCell ref="B361:G366"/>
    <mergeCell ref="D358:E358"/>
    <mergeCell ref="I335:N335"/>
    <mergeCell ref="I336:N336"/>
    <mergeCell ref="I291:N291"/>
    <mergeCell ref="D227:E227"/>
    <mergeCell ref="D335:E335"/>
    <mergeCell ref="D336:E336"/>
    <mergeCell ref="I400:N400"/>
    <mergeCell ref="I227:N227"/>
    <mergeCell ref="I315:N315"/>
    <mergeCell ref="B230:G235"/>
    <mergeCell ref="B239:G239"/>
    <mergeCell ref="B240:G242"/>
    <mergeCell ref="D337:E337"/>
    <mergeCell ref="I311:N311"/>
    <mergeCell ref="I312:N312"/>
    <mergeCell ref="I314:N314"/>
    <mergeCell ref="B359:G359"/>
    <mergeCell ref="B339:G339"/>
    <mergeCell ref="I290:N290"/>
    <mergeCell ref="I288:N288"/>
    <mergeCell ref="I289:N289"/>
    <mergeCell ref="I292:N292"/>
    <mergeCell ref="B310:G310"/>
    <mergeCell ref="B355:G355"/>
    <mergeCell ref="B369:G369"/>
    <mergeCell ref="B428:G428"/>
    <mergeCell ref="B210:G215"/>
    <mergeCell ref="B218:G218"/>
    <mergeCell ref="B375:G375"/>
    <mergeCell ref="B429:G431"/>
    <mergeCell ref="B432:G432"/>
    <mergeCell ref="B340:G345"/>
    <mergeCell ref="B349:G351"/>
    <mergeCell ref="B352:G352"/>
    <mergeCell ref="B353:G353"/>
    <mergeCell ref="B280:G280"/>
    <mergeCell ref="I437:N437"/>
    <mergeCell ref="I438:N438"/>
    <mergeCell ref="I503:N503"/>
    <mergeCell ref="I356:N356"/>
    <mergeCell ref="I419:N419"/>
    <mergeCell ref="I420:N420"/>
    <mergeCell ref="I425:N425"/>
    <mergeCell ref="I398:N398"/>
    <mergeCell ref="I461:N461"/>
    <mergeCell ref="I460:N460"/>
    <mergeCell ref="I459:N459"/>
    <mergeCell ref="I501:N501"/>
    <mergeCell ref="I377:N377"/>
    <mergeCell ref="I378:N378"/>
    <mergeCell ref="I379:N379"/>
    <mergeCell ref="I357:N357"/>
    <mergeCell ref="I358:N358"/>
    <mergeCell ref="I502:N502"/>
    <mergeCell ref="I481:N481"/>
    <mergeCell ref="I424:N424"/>
    <mergeCell ref="I423:N423"/>
    <mergeCell ref="I422:N422"/>
    <mergeCell ref="I436:N436"/>
    <mergeCell ref="I77:N77"/>
    <mergeCell ref="I78:N78"/>
    <mergeCell ref="I79:N79"/>
    <mergeCell ref="I98:N98"/>
    <mergeCell ref="I99:N99"/>
    <mergeCell ref="I100:N100"/>
    <mergeCell ref="I206:N206"/>
    <mergeCell ref="I207:N207"/>
    <mergeCell ref="I184:N184"/>
    <mergeCell ref="I185:N185"/>
    <mergeCell ref="I186:N186"/>
    <mergeCell ref="I163:N163"/>
    <mergeCell ref="I125:N125"/>
    <mergeCell ref="I160:N160"/>
    <mergeCell ref="I119:N119"/>
    <mergeCell ref="I120:N120"/>
    <mergeCell ref="I121:N121"/>
    <mergeCell ref="I122:N122"/>
    <mergeCell ref="I123:N123"/>
    <mergeCell ref="I124:N124"/>
    <mergeCell ref="I164:N164"/>
    <mergeCell ref="I187:N187"/>
    <mergeCell ref="D502:E502"/>
    <mergeCell ref="D503:E503"/>
    <mergeCell ref="B504:G504"/>
    <mergeCell ref="B505:G505"/>
    <mergeCell ref="D420:E420"/>
    <mergeCell ref="I161:N161"/>
    <mergeCell ref="D398:E398"/>
    <mergeCell ref="D399:E399"/>
    <mergeCell ref="D400:E400"/>
    <mergeCell ref="B348:G348"/>
    <mergeCell ref="B244:G244"/>
    <mergeCell ref="B245:G245"/>
    <mergeCell ref="I267:N267"/>
    <mergeCell ref="D268:E268"/>
    <mergeCell ref="I247:N247"/>
    <mergeCell ref="I248:N248"/>
    <mergeCell ref="I162:N162"/>
    <mergeCell ref="B415:G415"/>
    <mergeCell ref="B416:G416"/>
    <mergeCell ref="B417:G417"/>
    <mergeCell ref="B418:G418"/>
    <mergeCell ref="I421:N421"/>
    <mergeCell ref="I399:N399"/>
    <mergeCell ref="B373:G373"/>
    <mergeCell ref="B506:G511"/>
    <mergeCell ref="D36:E36"/>
    <mergeCell ref="I36:N36"/>
    <mergeCell ref="D35:E35"/>
    <mergeCell ref="I35:N35"/>
    <mergeCell ref="I482:N482"/>
    <mergeCell ref="B483:G483"/>
    <mergeCell ref="B484:G484"/>
    <mergeCell ref="B485:G490"/>
    <mergeCell ref="D41:E41"/>
    <mergeCell ref="I41:N41"/>
    <mergeCell ref="I37:N37"/>
    <mergeCell ref="B354:G354"/>
    <mergeCell ref="D64:F64"/>
    <mergeCell ref="D419:E419"/>
    <mergeCell ref="I64:N64"/>
    <mergeCell ref="B381:G381"/>
    <mergeCell ref="B109:G109"/>
    <mergeCell ref="B473:G473"/>
    <mergeCell ref="B474:G476"/>
    <mergeCell ref="D424:E424"/>
    <mergeCell ref="D423:E423"/>
    <mergeCell ref="D422:E422"/>
    <mergeCell ref="D421:E421"/>
  </mergeCells>
  <conditionalFormatting sqref="I289:N292 I29:N41 I77:N108 I110:N257 I278:N278 I325:N512 O482">
    <cfRule type="expression" dxfId="18" priority="7">
      <formula>$C29=""</formula>
    </cfRule>
  </conditionalFormatting>
  <conditionalFormatting sqref="I289:N292">
    <cfRule type="expression" dxfId="17" priority="4">
      <formula>$C289=""</formula>
    </cfRule>
  </conditionalFormatting>
  <conditionalFormatting sqref="I312:N315">
    <cfRule type="expression" dxfId="16" priority="2">
      <formula>$C312=""</formula>
    </cfRule>
    <cfRule type="expression" dxfId="15" priority="3">
      <formula>$C312=""</formula>
    </cfRule>
  </conditionalFormatting>
  <conditionalFormatting sqref="I63:O64 I268:O269">
    <cfRule type="expression" dxfId="14" priority="5">
      <formula>$C63=""</formula>
    </cfRule>
  </conditionalFormatting>
  <conditionalFormatting sqref="O63:O64 O268:O269 O289:O292 O312:O315 O482">
    <cfRule type="expression" dxfId="13" priority="1">
      <formula>C63=""</formula>
    </cfRule>
  </conditionalFormatting>
  <dataValidations count="1">
    <dataValidation type="list" allowBlank="1" showInputMessage="1" showErrorMessage="1" sqref="D378:E379 D34:E41" xr:uid="{01ED9660-94C0-4C34-AE51-F22C7FC5EF33}">
      <formula1>$B$13:$B$25</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9" max="1048575" man="1"/>
  </colBreaks>
  <drawing r:id="rId2"/>
  <legacyDrawing r:id="rId3"/>
  <controls>
    <mc:AlternateContent xmlns:mc="http://schemas.openxmlformats.org/markup-compatibility/2006">
      <mc:Choice Requires="x14">
        <control shapeId="6146" r:id="rId4" name="AddRows3Button">
          <controlPr defaultSize="0" autoLine="0" r:id="rId5">
            <anchor moveWithCells="1" sizeWithCells="1">
              <from>
                <xdr:col>8</xdr:col>
                <xdr:colOff>0</xdr:colOff>
                <xdr:row>514</xdr:row>
                <xdr:rowOff>0</xdr:rowOff>
              </from>
              <to>
                <xdr:col>8</xdr:col>
                <xdr:colOff>0</xdr:colOff>
                <xdr:row>514</xdr:row>
                <xdr:rowOff>0</xdr:rowOff>
              </to>
            </anchor>
          </controlPr>
        </control>
      </mc:Choice>
      <mc:Fallback>
        <control shapeId="6146" r:id="rId4" name="AddRows3Button"/>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49C53-5E17-4B93-BC49-135F04F9CB23}">
  <sheetPr codeName="Sheet8"/>
  <dimension ref="A2:AH77"/>
  <sheetViews>
    <sheetView showGridLines="0" workbookViewId="0">
      <selection activeCell="D13" sqref="D13"/>
    </sheetView>
  </sheetViews>
  <sheetFormatPr defaultColWidth="9.140625" defaultRowHeight="12.75" x14ac:dyDescent="0.2"/>
  <cols>
    <col min="1" max="1" width="4.140625" style="190" customWidth="1"/>
    <col min="2" max="2" width="33" style="29" customWidth="1"/>
    <col min="3" max="3" width="14.7109375" style="29" customWidth="1"/>
    <col min="4" max="5" width="12.7109375" style="29" customWidth="1"/>
    <col min="6" max="6" width="17.7109375" style="29" customWidth="1"/>
    <col min="7" max="7" width="23.140625" style="29" customWidth="1"/>
    <col min="8" max="10" width="10.28515625" style="29" customWidth="1"/>
    <col min="11" max="11" width="10.5703125" style="29" customWidth="1"/>
    <col min="12" max="12" width="16" style="29" customWidth="1"/>
    <col min="13" max="13" width="9.5703125" style="29" customWidth="1"/>
    <col min="14" max="14" width="16.28515625" style="29" customWidth="1"/>
    <col min="15" max="15" width="18.7109375" style="29" customWidth="1"/>
    <col min="16" max="18" width="19.140625" style="29" customWidth="1"/>
    <col min="19" max="19" width="10.28515625" style="29" customWidth="1"/>
    <col min="20" max="22" width="9.5703125" style="29" customWidth="1"/>
    <col min="23" max="23" width="10.5703125" style="29" customWidth="1"/>
    <col min="24" max="25" width="8.7109375" style="29" customWidth="1"/>
    <col min="26" max="26" width="8.5703125" style="29" hidden="1" customWidth="1"/>
    <col min="27" max="28" width="9.140625" style="29" hidden="1" customWidth="1"/>
    <col min="29" max="29" width="12.5703125" style="29" hidden="1" customWidth="1"/>
    <col min="30" max="32" width="8.42578125" style="29" hidden="1" customWidth="1"/>
    <col min="33" max="34" width="9.7109375" style="29" hidden="1" customWidth="1"/>
    <col min="35" max="35" width="8.42578125" style="29" customWidth="1"/>
    <col min="36" max="37" width="7.7109375" style="29" customWidth="1"/>
    <col min="38" max="39" width="8.7109375" style="29" customWidth="1"/>
    <col min="40" max="40" width="7.7109375" style="29" customWidth="1"/>
    <col min="41" max="43" width="9.140625" style="29" customWidth="1"/>
    <col min="44" max="44" width="10.42578125" style="29" customWidth="1"/>
    <col min="45" max="50" width="9.140625" style="29" customWidth="1"/>
    <col min="51" max="16384" width="9.140625" style="29"/>
  </cols>
  <sheetData>
    <row r="2" spans="1:16" x14ac:dyDescent="0.2">
      <c r="K2" s="26"/>
    </row>
    <row r="3" spans="1:16" s="262" customFormat="1" x14ac:dyDescent="0.2">
      <c r="B3" s="266"/>
      <c r="G3" s="265"/>
      <c r="H3" s="254"/>
      <c r="J3" s="254"/>
      <c r="M3"/>
      <c r="N3"/>
      <c r="O3"/>
    </row>
    <row r="4" spans="1:16" s="262" customFormat="1" x14ac:dyDescent="0.2">
      <c r="B4" s="266"/>
      <c r="G4" s="265"/>
      <c r="H4" s="254"/>
      <c r="J4" s="254"/>
      <c r="M4"/>
      <c r="N4"/>
      <c r="O4"/>
    </row>
    <row r="5" spans="1:16" s="262" customFormat="1" ht="18" customHeight="1" x14ac:dyDescent="0.25">
      <c r="B5" s="310" t="s">
        <v>992</v>
      </c>
      <c r="C5"/>
      <c r="D5"/>
      <c r="E5"/>
      <c r="F5"/>
      <c r="G5" s="112"/>
      <c r="H5"/>
      <c r="I5"/>
      <c r="J5"/>
      <c r="K5"/>
      <c r="L5"/>
      <c r="M5"/>
      <c r="N5"/>
      <c r="O5"/>
    </row>
    <row r="6" spans="1:16" s="262" customFormat="1" ht="110.25" customHeight="1" x14ac:dyDescent="0.2">
      <c r="B6" s="770" t="s">
        <v>892</v>
      </c>
      <c r="C6" s="770"/>
      <c r="D6" s="770"/>
      <c r="E6" s="770"/>
      <c r="F6" s="770"/>
      <c r="G6" s="770"/>
      <c r="H6" s="770"/>
      <c r="I6" s="770"/>
      <c r="J6" s="770"/>
      <c r="K6" s="770"/>
      <c r="M6"/>
      <c r="N6"/>
      <c r="O6"/>
    </row>
    <row r="7" spans="1:16" ht="21.75" customHeight="1" x14ac:dyDescent="0.2">
      <c r="A7" s="261"/>
      <c r="B7" s="223"/>
    </row>
    <row r="8" spans="1:16" s="359" customFormat="1" ht="24" customHeight="1" x14ac:dyDescent="0.2">
      <c r="B8" s="362" t="s">
        <v>1023</v>
      </c>
      <c r="C8" s="363"/>
      <c r="D8" s="363"/>
      <c r="E8" s="363"/>
      <c r="F8" s="363"/>
      <c r="G8" s="363"/>
      <c r="H8" s="363"/>
      <c r="I8" s="363"/>
      <c r="J8" s="363"/>
      <c r="K8" s="364"/>
      <c r="L8" s="363"/>
      <c r="M8" s="363"/>
      <c r="N8" s="363"/>
      <c r="O8" s="363"/>
    </row>
    <row r="9" spans="1:16" s="359" customFormat="1" ht="24" customHeight="1" x14ac:dyDescent="0.2">
      <c r="B9" s="366" t="s">
        <v>1025</v>
      </c>
      <c r="C9" s="363"/>
      <c r="D9" s="363"/>
      <c r="E9" s="363"/>
      <c r="F9" s="363"/>
      <c r="G9" s="363"/>
      <c r="H9" s="363"/>
      <c r="I9" s="363"/>
      <c r="J9" s="363"/>
      <c r="K9" s="363"/>
      <c r="L9" s="363"/>
      <c r="M9" s="363"/>
      <c r="N9" s="363"/>
      <c r="O9" s="363"/>
      <c r="P9" s="363"/>
    </row>
    <row r="10" spans="1:16" ht="35.25" customHeight="1" x14ac:dyDescent="0.2">
      <c r="A10" s="261"/>
      <c r="B10" s="759" t="s">
        <v>978</v>
      </c>
      <c r="C10" s="760"/>
      <c r="D10" s="257" t="s">
        <v>995</v>
      </c>
      <c r="E10" s="257" t="s">
        <v>862</v>
      </c>
      <c r="F10" s="257" t="s">
        <v>996</v>
      </c>
      <c r="G10" s="257" t="s">
        <v>859</v>
      </c>
    </row>
    <row r="11" spans="1:16" ht="17.25" customHeight="1" x14ac:dyDescent="0.2">
      <c r="A11" s="261"/>
      <c r="B11" s="355" t="s">
        <v>993</v>
      </c>
      <c r="C11" s="356"/>
      <c r="D11" s="383"/>
      <c r="E11" s="380" t="s">
        <v>997</v>
      </c>
      <c r="F11" s="382"/>
      <c r="G11" s="381">
        <f>F11*D11</f>
        <v>0</v>
      </c>
    </row>
    <row r="12" spans="1:16" ht="17.25" customHeight="1" x14ac:dyDescent="0.2">
      <c r="A12" s="261"/>
      <c r="B12" s="355" t="s">
        <v>976</v>
      </c>
      <c r="C12" s="356"/>
      <c r="D12" s="383"/>
      <c r="E12" s="380" t="s">
        <v>997</v>
      </c>
      <c r="F12" s="382"/>
      <c r="G12" s="381">
        <f>F12*D12</f>
        <v>0</v>
      </c>
    </row>
    <row r="13" spans="1:16" ht="17.25" customHeight="1" x14ac:dyDescent="0.2">
      <c r="A13" s="261"/>
      <c r="B13" s="355" t="s">
        <v>977</v>
      </c>
      <c r="C13" s="356"/>
      <c r="D13" s="383"/>
      <c r="E13" s="380" t="s">
        <v>997</v>
      </c>
      <c r="F13" s="382"/>
      <c r="G13" s="381">
        <f>F13*D13</f>
        <v>0</v>
      </c>
    </row>
    <row r="14" spans="1:16" ht="17.25" customHeight="1" x14ac:dyDescent="0.2">
      <c r="A14" s="261"/>
      <c r="B14" s="355" t="s">
        <v>994</v>
      </c>
      <c r="C14" s="356"/>
      <c r="D14" s="383"/>
      <c r="E14" s="380" t="s">
        <v>997</v>
      </c>
      <c r="F14" s="382"/>
      <c r="G14" s="381">
        <f>F14*D14</f>
        <v>0</v>
      </c>
    </row>
    <row r="15" spans="1:16" ht="17.25" customHeight="1" x14ac:dyDescent="0.2">
      <c r="A15" s="261"/>
      <c r="B15" s="355" t="s">
        <v>998</v>
      </c>
      <c r="C15" s="356"/>
      <c r="D15" s="383"/>
      <c r="E15" s="380" t="s">
        <v>997</v>
      </c>
      <c r="F15" s="382"/>
      <c r="G15" s="381">
        <f>F15*D15</f>
        <v>0</v>
      </c>
    </row>
    <row r="16" spans="1:16" ht="23.25" customHeight="1" x14ac:dyDescent="0.2">
      <c r="A16" s="261"/>
    </row>
    <row r="17" spans="1:16" s="359" customFormat="1" ht="24" customHeight="1" x14ac:dyDescent="0.2">
      <c r="B17" s="365" t="s">
        <v>1003</v>
      </c>
      <c r="C17" s="363"/>
      <c r="D17" s="363"/>
      <c r="E17" s="363"/>
      <c r="F17" s="363"/>
      <c r="G17" s="363"/>
      <c r="H17" s="363"/>
      <c r="I17" s="363"/>
      <c r="J17" s="363"/>
      <c r="K17" s="363"/>
      <c r="L17" s="363"/>
      <c r="M17" s="363"/>
      <c r="N17" s="363"/>
      <c r="O17" s="363"/>
    </row>
    <row r="18" spans="1:16" s="359" customFormat="1" ht="86.25" customHeight="1" x14ac:dyDescent="0.2">
      <c r="B18" s="771" t="s">
        <v>1026</v>
      </c>
      <c r="C18" s="771"/>
      <c r="D18" s="771"/>
      <c r="E18" s="771"/>
      <c r="F18" s="771"/>
      <c r="G18" s="771"/>
      <c r="H18" s="363"/>
      <c r="I18" s="363"/>
      <c r="J18" s="363"/>
      <c r="K18" s="363"/>
      <c r="L18" s="363"/>
      <c r="M18" s="363"/>
      <c r="N18" s="363"/>
      <c r="O18" s="363"/>
      <c r="P18" s="363"/>
    </row>
    <row r="19" spans="1:16" ht="35.25" customHeight="1" x14ac:dyDescent="0.2">
      <c r="A19" s="261"/>
      <c r="B19" s="759" t="s">
        <v>978</v>
      </c>
      <c r="C19" s="760"/>
      <c r="D19" s="398" t="s">
        <v>995</v>
      </c>
      <c r="E19" s="759" t="s">
        <v>1090</v>
      </c>
      <c r="F19" s="775"/>
      <c r="G19" s="775"/>
      <c r="H19" s="775"/>
      <c r="I19" s="775"/>
      <c r="J19" s="775"/>
      <c r="K19" s="760"/>
      <c r="L19" s="257" t="s">
        <v>862</v>
      </c>
      <c r="M19" s="257" t="s">
        <v>996</v>
      </c>
      <c r="N19" s="257" t="s">
        <v>859</v>
      </c>
    </row>
    <row r="20" spans="1:16" ht="18" x14ac:dyDescent="0.2">
      <c r="A20" s="261"/>
      <c r="B20" s="355" t="s">
        <v>1004</v>
      </c>
      <c r="C20" s="356"/>
      <c r="D20" s="383"/>
      <c r="E20" s="776"/>
      <c r="F20" s="776"/>
      <c r="G20" s="776"/>
      <c r="H20" s="776"/>
      <c r="I20" s="776"/>
      <c r="J20" s="776"/>
      <c r="K20" s="776"/>
      <c r="L20" s="380" t="s">
        <v>997</v>
      </c>
      <c r="M20" s="382"/>
      <c r="N20" s="397">
        <f>M20*D20</f>
        <v>0</v>
      </c>
    </row>
    <row r="21" spans="1:16" ht="18" x14ac:dyDescent="0.2">
      <c r="A21" s="261"/>
      <c r="B21" s="355" t="s">
        <v>1005</v>
      </c>
      <c r="C21" s="356"/>
      <c r="D21" s="383"/>
      <c r="E21" s="776"/>
      <c r="F21" s="776"/>
      <c r="G21" s="776"/>
      <c r="H21" s="776"/>
      <c r="I21" s="776"/>
      <c r="J21" s="776"/>
      <c r="K21" s="776"/>
      <c r="L21" s="380" t="s">
        <v>997</v>
      </c>
      <c r="M21" s="382"/>
      <c r="N21" s="397">
        <f>M21*D21</f>
        <v>0</v>
      </c>
    </row>
    <row r="22" spans="1:16" ht="18" x14ac:dyDescent="0.2">
      <c r="A22" s="261"/>
      <c r="B22" s="355" t="s">
        <v>1006</v>
      </c>
      <c r="C22" s="356"/>
      <c r="D22" s="383"/>
      <c r="E22" s="776"/>
      <c r="F22" s="776"/>
      <c r="G22" s="776"/>
      <c r="H22" s="776"/>
      <c r="I22" s="776"/>
      <c r="J22" s="776"/>
      <c r="K22" s="776"/>
      <c r="L22" s="380" t="s">
        <v>997</v>
      </c>
      <c r="M22" s="382"/>
      <c r="N22" s="397">
        <f>M22*D22</f>
        <v>0</v>
      </c>
    </row>
    <row r="23" spans="1:16" ht="18" x14ac:dyDescent="0.2">
      <c r="A23" s="261"/>
      <c r="B23" s="355" t="s">
        <v>1058</v>
      </c>
      <c r="C23" s="356"/>
      <c r="D23" s="383"/>
      <c r="E23" s="776"/>
      <c r="F23" s="776"/>
      <c r="G23" s="776"/>
      <c r="H23" s="776"/>
      <c r="I23" s="776"/>
      <c r="J23" s="776"/>
      <c r="K23" s="776"/>
      <c r="L23" s="380" t="s">
        <v>997</v>
      </c>
      <c r="M23" s="382"/>
      <c r="N23" s="397">
        <f>M23*D23</f>
        <v>0</v>
      </c>
    </row>
    <row r="24" spans="1:16" ht="18" x14ac:dyDescent="0.2">
      <c r="A24" s="261"/>
      <c r="B24" s="355" t="s">
        <v>1059</v>
      </c>
      <c r="C24" s="356"/>
      <c r="D24" s="383"/>
      <c r="E24" s="776"/>
      <c r="F24" s="776"/>
      <c r="G24" s="776"/>
      <c r="H24" s="776"/>
      <c r="I24" s="776"/>
      <c r="J24" s="776"/>
      <c r="K24" s="776"/>
      <c r="L24" s="380" t="s">
        <v>997</v>
      </c>
      <c r="M24" s="382"/>
      <c r="N24" s="397">
        <f>M24*D24</f>
        <v>0</v>
      </c>
    </row>
    <row r="25" spans="1:16" ht="17.25" customHeight="1" x14ac:dyDescent="0.2">
      <c r="A25" s="29"/>
    </row>
    <row r="26" spans="1:16" ht="17.25" customHeight="1" x14ac:dyDescent="0.2">
      <c r="A26" s="261"/>
      <c r="B26" s="396" t="s">
        <v>1089</v>
      </c>
      <c r="C26" s="261"/>
      <c r="D26" s="261"/>
      <c r="E26" s="261"/>
      <c r="F26" s="261"/>
      <c r="G26" s="261"/>
      <c r="H26" s="261"/>
    </row>
    <row r="27" spans="1:16" ht="58.5" customHeight="1" x14ac:dyDescent="0.2">
      <c r="A27" s="261"/>
      <c r="B27" s="772"/>
      <c r="C27" s="773"/>
      <c r="D27" s="773"/>
      <c r="E27" s="773"/>
      <c r="F27" s="773"/>
      <c r="G27" s="774"/>
      <c r="H27" s="261"/>
    </row>
    <row r="28" spans="1:16" ht="17.25" customHeight="1" x14ac:dyDescent="0.2">
      <c r="A28" s="29"/>
    </row>
    <row r="29" spans="1:16" ht="78.75" customHeight="1" x14ac:dyDescent="0.2">
      <c r="B29" s="777" t="s">
        <v>1060</v>
      </c>
      <c r="C29" s="777"/>
      <c r="D29" s="777"/>
      <c r="E29" s="777"/>
      <c r="F29" s="777"/>
    </row>
    <row r="30" spans="1:16" ht="23.25" customHeight="1" x14ac:dyDescent="0.2"/>
    <row r="31" spans="1:16" s="359" customFormat="1" ht="24" customHeight="1" x14ac:dyDescent="0.2">
      <c r="B31" s="365" t="s">
        <v>1007</v>
      </c>
      <c r="C31" s="363"/>
      <c r="D31" s="363"/>
      <c r="E31" s="363"/>
      <c r="F31" s="363"/>
      <c r="G31" s="363"/>
      <c r="H31" s="363"/>
      <c r="I31" s="363"/>
      <c r="J31" s="363"/>
      <c r="K31" s="363"/>
      <c r="L31" s="363"/>
      <c r="M31" s="363"/>
      <c r="N31" s="363"/>
      <c r="O31" s="363"/>
      <c r="P31" s="363"/>
    </row>
    <row r="32" spans="1:16" s="359" customFormat="1" ht="24" customHeight="1" x14ac:dyDescent="0.2">
      <c r="B32" s="366" t="s">
        <v>1024</v>
      </c>
      <c r="C32" s="363"/>
      <c r="D32" s="363"/>
      <c r="E32" s="363"/>
      <c r="F32" s="363"/>
      <c r="G32" s="363"/>
      <c r="H32" s="363"/>
      <c r="I32" s="363"/>
      <c r="J32" s="363"/>
      <c r="K32" s="363"/>
      <c r="L32" s="363"/>
      <c r="M32" s="363"/>
      <c r="N32" s="363"/>
      <c r="O32" s="363"/>
      <c r="P32" s="363"/>
    </row>
    <row r="33" spans="1:16" ht="35.25" customHeight="1" x14ac:dyDescent="0.2">
      <c r="A33" s="261"/>
      <c r="B33" s="759" t="s">
        <v>978</v>
      </c>
      <c r="C33" s="760"/>
      <c r="D33" s="257" t="s">
        <v>995</v>
      </c>
      <c r="E33" s="257" t="s">
        <v>862</v>
      </c>
      <c r="F33" s="257" t="s">
        <v>996</v>
      </c>
      <c r="G33" s="257" t="s">
        <v>859</v>
      </c>
    </row>
    <row r="34" spans="1:16" ht="17.25" customHeight="1" x14ac:dyDescent="0.2">
      <c r="A34" s="261"/>
      <c r="B34" s="355" t="s">
        <v>1008</v>
      </c>
      <c r="C34" s="356"/>
      <c r="D34" s="383"/>
      <c r="E34" s="380" t="s">
        <v>997</v>
      </c>
      <c r="F34" s="382"/>
      <c r="G34" s="381">
        <f>F34*D34</f>
        <v>0</v>
      </c>
    </row>
    <row r="35" spans="1:16" ht="17.25" customHeight="1" x14ac:dyDescent="0.2">
      <c r="A35" s="261"/>
      <c r="B35" s="355" t="s">
        <v>1009</v>
      </c>
      <c r="C35" s="356"/>
      <c r="D35" s="383"/>
      <c r="E35" s="380" t="s">
        <v>997</v>
      </c>
      <c r="F35" s="382"/>
      <c r="G35" s="381">
        <f>F35*D35</f>
        <v>0</v>
      </c>
    </row>
    <row r="36" spans="1:16" ht="17.25" customHeight="1" x14ac:dyDescent="0.2">
      <c r="A36" s="261"/>
      <c r="B36" s="355" t="s">
        <v>1010</v>
      </c>
      <c r="C36" s="356"/>
      <c r="D36" s="383"/>
      <c r="E36" s="380" t="s">
        <v>997</v>
      </c>
      <c r="F36" s="382"/>
      <c r="G36" s="381">
        <f>F36*D36</f>
        <v>0</v>
      </c>
    </row>
    <row r="37" spans="1:16" ht="17.25" customHeight="1" x14ac:dyDescent="0.2">
      <c r="A37" s="261"/>
      <c r="B37" s="355" t="s">
        <v>1011</v>
      </c>
      <c r="C37" s="356"/>
      <c r="D37" s="383"/>
      <c r="E37" s="380" t="s">
        <v>997</v>
      </c>
      <c r="F37" s="382"/>
      <c r="G37" s="381">
        <f>F37*D37</f>
        <v>0</v>
      </c>
    </row>
    <row r="38" spans="1:16" ht="17.25" customHeight="1" x14ac:dyDescent="0.2">
      <c r="A38" s="261"/>
      <c r="B38" s="355" t="s">
        <v>1012</v>
      </c>
      <c r="C38" s="356"/>
      <c r="D38" s="383"/>
      <c r="E38" s="380" t="s">
        <v>997</v>
      </c>
      <c r="F38" s="382"/>
      <c r="G38" s="381">
        <f>F38*D38</f>
        <v>0</v>
      </c>
    </row>
    <row r="39" spans="1:16" x14ac:dyDescent="0.2">
      <c r="M39"/>
      <c r="N39"/>
      <c r="O39"/>
      <c r="P39"/>
    </row>
    <row r="40" spans="1:16" x14ac:dyDescent="0.2">
      <c r="M40"/>
      <c r="N40"/>
      <c r="O40"/>
      <c r="P40"/>
    </row>
    <row r="41" spans="1:16" ht="21.75" customHeight="1" x14ac:dyDescent="0.2">
      <c r="A41" s="261"/>
      <c r="F41" s="66" t="s">
        <v>861</v>
      </c>
      <c r="G41" s="258">
        <f>SUM($G$34:$G$38)+SUM($G$11:$G$15)+SUM($N$20:$N$24)</f>
        <v>0</v>
      </c>
      <c r="M41"/>
      <c r="N41"/>
      <c r="O41"/>
      <c r="P41"/>
    </row>
    <row r="42" spans="1:16" s="262" customFormat="1" ht="24.95" customHeight="1" x14ac:dyDescent="0.25">
      <c r="A42" s="298"/>
      <c r="B42" s="362" t="s">
        <v>1084</v>
      </c>
      <c r="E42" s="264"/>
      <c r="G42" s="265"/>
      <c r="H42" s="254"/>
      <c r="I42" s="266"/>
      <c r="J42" s="287"/>
      <c r="K42" s="287"/>
      <c r="L42" s="287"/>
      <c r="M42" s="1"/>
      <c r="N42" s="1"/>
      <c r="O42" s="1"/>
    </row>
    <row r="43" spans="1:16" s="262" customFormat="1" ht="20.25" customHeight="1" x14ac:dyDescent="0.25">
      <c r="A43" s="298"/>
      <c r="B43" s="314" t="s">
        <v>1061</v>
      </c>
      <c r="E43" s="264"/>
      <c r="G43" s="265"/>
      <c r="H43" s="254"/>
      <c r="I43" s="266"/>
      <c r="J43" s="287"/>
      <c r="K43" s="287"/>
      <c r="L43" s="287"/>
      <c r="M43" s="1"/>
      <c r="N43" s="1"/>
      <c r="O43" s="1"/>
    </row>
    <row r="44" spans="1:16" s="262" customFormat="1" ht="19.5" customHeight="1" x14ac:dyDescent="0.25">
      <c r="A44" s="298"/>
      <c r="B44" s="729" t="s">
        <v>879</v>
      </c>
      <c r="C44" s="730"/>
      <c r="D44" s="730"/>
      <c r="E44" s="730"/>
      <c r="F44" s="730"/>
      <c r="G44" s="731"/>
      <c r="H44" s="254"/>
      <c r="I44" s="266"/>
      <c r="J44" s="287"/>
      <c r="K44" s="287"/>
      <c r="L44" s="287"/>
      <c r="M44" s="1"/>
      <c r="N44" s="1"/>
      <c r="O44" s="1"/>
    </row>
    <row r="45" spans="1:16" s="262" customFormat="1" ht="12.75" customHeight="1" x14ac:dyDescent="0.25">
      <c r="A45" s="298"/>
      <c r="B45" s="732"/>
      <c r="C45" s="733"/>
      <c r="D45" s="733"/>
      <c r="E45" s="733"/>
      <c r="F45" s="733"/>
      <c r="G45" s="734"/>
      <c r="H45" s="268"/>
      <c r="I45" s="269"/>
      <c r="J45" s="270"/>
      <c r="K45" s="269"/>
      <c r="L45" s="265"/>
      <c r="M45" s="1"/>
      <c r="N45" s="1"/>
      <c r="O45" s="1"/>
    </row>
    <row r="46" spans="1:16" s="262" customFormat="1" ht="12.75" customHeight="1" x14ac:dyDescent="0.25">
      <c r="A46" s="298"/>
      <c r="B46" s="735"/>
      <c r="C46" s="736"/>
      <c r="D46" s="736"/>
      <c r="E46" s="736"/>
      <c r="F46" s="736"/>
      <c r="G46" s="737"/>
      <c r="H46" s="237"/>
      <c r="I46" s="265"/>
      <c r="J46" s="237"/>
      <c r="K46" s="265"/>
      <c r="L46" s="265"/>
      <c r="M46" s="1"/>
      <c r="N46" s="1"/>
      <c r="O46" s="1"/>
    </row>
    <row r="47" spans="1:16" s="262" customFormat="1" ht="17.25" customHeight="1" x14ac:dyDescent="0.25">
      <c r="A47" s="298"/>
      <c r="B47" s="738"/>
      <c r="C47" s="739"/>
      <c r="D47" s="739"/>
      <c r="E47" s="739"/>
      <c r="F47" s="739"/>
      <c r="G47" s="740"/>
      <c r="H47" s="237"/>
      <c r="I47" s="265"/>
      <c r="J47" s="237"/>
      <c r="K47" s="265"/>
      <c r="L47" s="265"/>
      <c r="M47" s="1"/>
      <c r="N47" s="1"/>
      <c r="O47" s="1"/>
    </row>
    <row r="48" spans="1:16" s="262" customFormat="1" ht="12.95" customHeight="1" x14ac:dyDescent="0.25">
      <c r="A48" s="298"/>
      <c r="B48" s="716"/>
      <c r="C48" s="716"/>
      <c r="D48" s="716"/>
      <c r="E48" s="716"/>
      <c r="F48" s="716"/>
      <c r="G48" s="716"/>
      <c r="H48" s="265"/>
      <c r="I48" s="265"/>
      <c r="J48" s="265"/>
      <c r="K48" s="265"/>
      <c r="L48" s="265"/>
      <c r="M48" s="1"/>
      <c r="N48" s="1"/>
      <c r="O48" s="1"/>
    </row>
    <row r="49" spans="1:16" s="262" customFormat="1" ht="12.75" customHeight="1" x14ac:dyDescent="0.25">
      <c r="A49" s="298"/>
      <c r="B49" s="741" t="s">
        <v>881</v>
      </c>
      <c r="C49" s="742"/>
      <c r="D49" s="742"/>
      <c r="E49" s="742"/>
      <c r="F49" s="742"/>
      <c r="G49" s="743"/>
      <c r="H49" s="265"/>
      <c r="I49" s="265"/>
      <c r="J49" s="265"/>
      <c r="K49" s="265"/>
      <c r="L49" s="265"/>
      <c r="M49" s="1"/>
      <c r="N49" s="1"/>
      <c r="O49" s="1"/>
    </row>
    <row r="50" spans="1:16" s="262" customFormat="1" ht="133.5" customHeight="1" x14ac:dyDescent="0.25">
      <c r="A50" s="298"/>
      <c r="B50" s="720" t="s">
        <v>1028</v>
      </c>
      <c r="C50" s="721"/>
      <c r="D50" s="721"/>
      <c r="E50" s="721"/>
      <c r="F50" s="721"/>
      <c r="G50" s="722"/>
      <c r="H50" s="1"/>
      <c r="I50" s="1"/>
      <c r="J50" s="1"/>
      <c r="K50" s="1"/>
      <c r="L50" s="1"/>
      <c r="M50" s="1"/>
      <c r="N50" s="1"/>
      <c r="O50" s="1"/>
    </row>
    <row r="51" spans="1:16" s="262" customFormat="1" ht="12.95" customHeight="1" x14ac:dyDescent="0.25">
      <c r="A51" s="298"/>
      <c r="B51" s="716"/>
      <c r="C51" s="716"/>
      <c r="D51" s="716"/>
      <c r="E51" s="716"/>
      <c r="F51" s="728"/>
      <c r="G51" s="728"/>
      <c r="H51" s="265"/>
      <c r="I51" s="265"/>
      <c r="J51" s="265"/>
      <c r="K51" s="265"/>
      <c r="L51" s="265"/>
      <c r="M51" s="1"/>
      <c r="N51" s="1"/>
      <c r="O51" s="1"/>
    </row>
    <row r="52" spans="1:16" s="273" customFormat="1" ht="18" customHeight="1" x14ac:dyDescent="0.2">
      <c r="A52" s="299"/>
      <c r="B52" s="294" t="s">
        <v>862</v>
      </c>
      <c r="C52" s="294" t="s">
        <v>877</v>
      </c>
      <c r="D52" s="726" t="s">
        <v>863</v>
      </c>
      <c r="E52" s="727"/>
      <c r="F52" s="367"/>
      <c r="G52" s="29"/>
      <c r="H52" s="276"/>
      <c r="I52" s="744" t="s">
        <v>991</v>
      </c>
      <c r="J52" s="745"/>
      <c r="K52" s="745"/>
      <c r="L52" s="745"/>
      <c r="M52" s="745"/>
      <c r="N52" s="746"/>
      <c r="O52" s="260" t="s">
        <v>1096</v>
      </c>
      <c r="P52" s="295" t="s">
        <v>349</v>
      </c>
    </row>
    <row r="53" spans="1:16" s="267" customFormat="1" ht="18" x14ac:dyDescent="0.2">
      <c r="A53" s="297"/>
      <c r="B53" s="379" t="s">
        <v>318</v>
      </c>
      <c r="C53" s="278"/>
      <c r="D53" s="723" t="s">
        <v>851</v>
      </c>
      <c r="E53" s="725"/>
      <c r="F53" s="1"/>
      <c r="G53" s="29"/>
      <c r="H53" s="279"/>
      <c r="I53" s="713"/>
      <c r="J53" s="714"/>
      <c r="K53" s="714"/>
      <c r="L53" s="714"/>
      <c r="M53" s="714"/>
      <c r="N53" s="715"/>
      <c r="O53" s="399"/>
      <c r="P53" s="385">
        <f>O53*C53</f>
        <v>0</v>
      </c>
    </row>
    <row r="54" spans="1:16" s="262" customFormat="1" ht="17.25" customHeight="1" x14ac:dyDescent="0.25">
      <c r="A54" s="298"/>
      <c r="B54" s="266"/>
      <c r="C54" s="1"/>
      <c r="D54" s="1"/>
      <c r="E54" s="259"/>
      <c r="F54" s="1"/>
      <c r="G54" s="29"/>
      <c r="H54" s="1"/>
      <c r="I54" s="1"/>
      <c r="J54" s="1"/>
      <c r="K54" s="1"/>
      <c r="L54" s="1"/>
      <c r="M54" s="1"/>
      <c r="N54" s="1"/>
      <c r="O54" s="66" t="s">
        <v>1047</v>
      </c>
      <c r="P54" s="385">
        <f>SUM(P53)</f>
        <v>0</v>
      </c>
    </row>
    <row r="55" spans="1:16" s="262" customFormat="1" ht="42.75" customHeight="1" x14ac:dyDescent="0.25">
      <c r="A55" s="298"/>
      <c r="B55" s="298"/>
      <c r="C55" s="298"/>
      <c r="D55" s="298"/>
      <c r="E55" s="298"/>
      <c r="F55" s="298"/>
      <c r="G55" s="298"/>
      <c r="H55" s="298"/>
      <c r="I55" s="298"/>
      <c r="J55" s="298"/>
      <c r="K55" s="298"/>
      <c r="L55" s="298"/>
      <c r="M55" s="1"/>
      <c r="N55" s="1"/>
      <c r="O55" s="1"/>
    </row>
    <row r="56" spans="1:16" s="262" customFormat="1" ht="20.25" customHeight="1" x14ac:dyDescent="0.25">
      <c r="A56" s="298"/>
      <c r="B56" s="314" t="s">
        <v>1087</v>
      </c>
      <c r="E56" s="264"/>
      <c r="G56" s="265"/>
      <c r="H56" s="254"/>
      <c r="I56" s="266"/>
      <c r="J56" s="287"/>
      <c r="K56" s="287"/>
      <c r="L56" s="287"/>
      <c r="M56" s="1"/>
      <c r="N56" s="1"/>
      <c r="O56" s="1"/>
    </row>
    <row r="57" spans="1:16" s="262" customFormat="1" ht="27" customHeight="1" x14ac:dyDescent="0.25">
      <c r="A57" s="298"/>
      <c r="B57" s="729" t="s">
        <v>879</v>
      </c>
      <c r="C57" s="730"/>
      <c r="D57" s="730"/>
      <c r="E57" s="730"/>
      <c r="F57" s="730"/>
      <c r="G57" s="731"/>
      <c r="H57" s="254"/>
      <c r="I57" s="266"/>
      <c r="J57" s="287"/>
      <c r="K57" s="287"/>
      <c r="L57" s="287"/>
      <c r="M57" s="1"/>
      <c r="N57" s="1"/>
      <c r="O57" s="1"/>
    </row>
    <row r="58" spans="1:16" s="262" customFormat="1" ht="12.75" customHeight="1" x14ac:dyDescent="0.25">
      <c r="A58" s="298"/>
      <c r="B58" s="732"/>
      <c r="C58" s="733"/>
      <c r="D58" s="733"/>
      <c r="E58" s="733"/>
      <c r="F58" s="733"/>
      <c r="G58" s="734"/>
      <c r="H58" s="268"/>
      <c r="I58" s="269"/>
      <c r="J58" s="270"/>
      <c r="K58" s="269"/>
      <c r="L58" s="265"/>
      <c r="M58" s="1"/>
      <c r="N58" s="1"/>
      <c r="O58" s="1"/>
    </row>
    <row r="59" spans="1:16" s="262" customFormat="1" ht="12.75" customHeight="1" x14ac:dyDescent="0.25">
      <c r="A59" s="298"/>
      <c r="B59" s="735"/>
      <c r="C59" s="736"/>
      <c r="D59" s="736"/>
      <c r="E59" s="736"/>
      <c r="F59" s="736"/>
      <c r="G59" s="737"/>
      <c r="H59" s="237"/>
      <c r="I59" s="265"/>
      <c r="J59" s="237"/>
      <c r="K59" s="265"/>
      <c r="L59" s="265"/>
      <c r="M59" s="1"/>
      <c r="N59" s="1"/>
      <c r="O59" s="1"/>
    </row>
    <row r="60" spans="1:16" s="262" customFormat="1" ht="17.25" customHeight="1" x14ac:dyDescent="0.25">
      <c r="A60" s="298"/>
      <c r="B60" s="738"/>
      <c r="C60" s="739"/>
      <c r="D60" s="739"/>
      <c r="E60" s="739"/>
      <c r="F60" s="739"/>
      <c r="G60" s="740"/>
      <c r="H60" s="237"/>
      <c r="I60" s="265"/>
      <c r="J60" s="237"/>
      <c r="K60" s="265"/>
      <c r="L60" s="265"/>
      <c r="M60" s="1"/>
      <c r="N60" s="1"/>
      <c r="O60" s="1"/>
    </row>
    <row r="61" spans="1:16" s="262" customFormat="1" ht="12.75" customHeight="1" x14ac:dyDescent="0.25">
      <c r="A61" s="298"/>
      <c r="B61" s="716"/>
      <c r="C61" s="716"/>
      <c r="D61" s="716"/>
      <c r="E61" s="716"/>
      <c r="F61" s="716"/>
      <c r="G61" s="716"/>
      <c r="H61" s="265"/>
      <c r="I61" s="265"/>
      <c r="J61" s="265"/>
      <c r="K61" s="265"/>
      <c r="L61" s="265"/>
      <c r="M61" s="1"/>
      <c r="N61" s="1"/>
      <c r="O61" s="1"/>
    </row>
    <row r="62" spans="1:16" s="262" customFormat="1" ht="12.75" customHeight="1" x14ac:dyDescent="0.25">
      <c r="A62" s="298"/>
      <c r="B62" s="741" t="s">
        <v>871</v>
      </c>
      <c r="C62" s="742"/>
      <c r="D62" s="742"/>
      <c r="E62" s="742"/>
      <c r="F62" s="742"/>
      <c r="G62" s="743"/>
      <c r="H62" s="265"/>
      <c r="I62" s="265"/>
      <c r="J62" s="265"/>
      <c r="K62" s="265"/>
      <c r="L62" s="265"/>
      <c r="M62" s="1"/>
      <c r="N62" s="1"/>
      <c r="O62" s="1"/>
    </row>
    <row r="63" spans="1:16" s="262" customFormat="1" ht="74.25" customHeight="1" x14ac:dyDescent="0.25">
      <c r="A63" s="298"/>
      <c r="B63" s="720" t="s">
        <v>1091</v>
      </c>
      <c r="C63" s="721"/>
      <c r="D63" s="721"/>
      <c r="E63" s="721"/>
      <c r="F63" s="721"/>
      <c r="G63" s="722"/>
      <c r="H63" s="1"/>
      <c r="I63" s="1"/>
      <c r="J63" s="1"/>
      <c r="K63" s="1"/>
      <c r="L63" s="1"/>
      <c r="M63" s="1"/>
      <c r="N63" s="1"/>
      <c r="O63" s="1"/>
    </row>
    <row r="64" spans="1:16" s="262" customFormat="1" ht="12.95" customHeight="1" x14ac:dyDescent="0.25">
      <c r="A64" s="298"/>
      <c r="B64" s="716"/>
      <c r="C64" s="716"/>
      <c r="D64" s="716"/>
      <c r="E64" s="716"/>
      <c r="F64" s="728"/>
      <c r="G64" s="728"/>
      <c r="H64" s="265"/>
      <c r="I64" s="265"/>
      <c r="J64" s="265"/>
      <c r="K64" s="265"/>
      <c r="L64" s="265"/>
      <c r="M64" s="1"/>
      <c r="N64" s="1"/>
      <c r="O64" s="1"/>
    </row>
    <row r="65" spans="1:16" s="273" customFormat="1" ht="18" x14ac:dyDescent="0.2">
      <c r="A65" s="299"/>
      <c r="B65" s="371" t="s">
        <v>895</v>
      </c>
      <c r="C65" s="360" t="s">
        <v>862</v>
      </c>
      <c r="D65" s="274" t="s">
        <v>877</v>
      </c>
      <c r="E65" s="368" t="s">
        <v>863</v>
      </c>
      <c r="F65" s="369"/>
      <c r="H65" s="276"/>
      <c r="I65" s="744" t="s">
        <v>991</v>
      </c>
      <c r="J65" s="745"/>
      <c r="K65" s="745"/>
      <c r="L65" s="745"/>
      <c r="M65" s="745"/>
      <c r="N65" s="746"/>
      <c r="O65" s="260" t="s">
        <v>1096</v>
      </c>
      <c r="P65" s="386" t="s">
        <v>349</v>
      </c>
    </row>
    <row r="66" spans="1:16" s="267" customFormat="1" ht="18" x14ac:dyDescent="0.2">
      <c r="A66" s="297"/>
      <c r="B66" s="392" t="s">
        <v>1033</v>
      </c>
      <c r="C66" s="388" t="s">
        <v>318</v>
      </c>
      <c r="D66" s="278"/>
      <c r="E66" s="389" t="s">
        <v>849</v>
      </c>
      <c r="F66" s="390"/>
      <c r="G66" s="285"/>
      <c r="H66" s="279"/>
      <c r="I66" s="713"/>
      <c r="J66" s="714"/>
      <c r="K66" s="714"/>
      <c r="L66" s="714"/>
      <c r="M66" s="714"/>
      <c r="N66" s="715"/>
      <c r="O66" s="399"/>
      <c r="P66" s="385">
        <f>O66*D66</f>
        <v>0</v>
      </c>
    </row>
    <row r="67" spans="1:16" s="267" customFormat="1" ht="18" x14ac:dyDescent="0.2">
      <c r="A67" s="297"/>
      <c r="B67" s="392" t="s">
        <v>1034</v>
      </c>
      <c r="C67" s="388" t="s">
        <v>318</v>
      </c>
      <c r="D67" s="278"/>
      <c r="E67" s="389" t="s">
        <v>849</v>
      </c>
      <c r="F67" s="390"/>
      <c r="G67" s="285"/>
      <c r="H67" s="279"/>
      <c r="I67" s="713"/>
      <c r="J67" s="714"/>
      <c r="K67" s="714"/>
      <c r="L67" s="714"/>
      <c r="M67" s="714"/>
      <c r="N67" s="715"/>
      <c r="O67" s="399"/>
      <c r="P67" s="385">
        <f>O67*D67</f>
        <v>0</v>
      </c>
    </row>
    <row r="68" spans="1:16" s="262" customFormat="1" ht="18" customHeight="1" x14ac:dyDescent="0.25">
      <c r="A68" s="298"/>
      <c r="B68" s="716"/>
      <c r="C68" s="716"/>
      <c r="D68" s="716"/>
      <c r="E68" s="716"/>
      <c r="F68" s="716"/>
      <c r="G68" s="716"/>
      <c r="H68" s="265"/>
      <c r="I68" s="265"/>
      <c r="J68" s="265"/>
      <c r="K68" s="265"/>
      <c r="L68" s="265"/>
      <c r="M68" s="1"/>
      <c r="N68" s="1"/>
      <c r="O68" s="66" t="s">
        <v>1047</v>
      </c>
      <c r="P68" s="385">
        <f>SUM(P66:P67)</f>
        <v>0</v>
      </c>
    </row>
    <row r="69" spans="1:16" s="273" customFormat="1" ht="29.25" customHeight="1" x14ac:dyDescent="0.2">
      <c r="A69" s="299"/>
      <c r="B69" s="717" t="s">
        <v>963</v>
      </c>
      <c r="C69" s="718"/>
      <c r="D69" s="718"/>
      <c r="E69" s="718"/>
      <c r="F69" s="718"/>
      <c r="G69" s="719"/>
      <c r="H69" s="280"/>
      <c r="I69" s="280"/>
      <c r="J69" s="280"/>
      <c r="K69" s="280"/>
      <c r="L69" s="285"/>
      <c r="M69" s="1"/>
      <c r="N69" s="1"/>
      <c r="O69" s="1"/>
      <c r="P69" s="285"/>
    </row>
    <row r="70" spans="1:16" s="262" customFormat="1" ht="18" x14ac:dyDescent="0.25">
      <c r="A70" s="298"/>
      <c r="B70" s="708"/>
      <c r="C70" s="709"/>
      <c r="D70" s="709"/>
      <c r="E70" s="709"/>
      <c r="F70" s="709"/>
      <c r="G70" s="710"/>
      <c r="H70" s="280"/>
      <c r="I70" s="280"/>
      <c r="J70" s="280"/>
      <c r="K70" s="280"/>
      <c r="L70" s="272"/>
      <c r="M70" s="1"/>
      <c r="N70" s="1"/>
      <c r="O70" s="1"/>
    </row>
    <row r="71" spans="1:16" s="262" customFormat="1" ht="18" x14ac:dyDescent="0.25">
      <c r="A71" s="298"/>
      <c r="B71" s="708"/>
      <c r="C71" s="709"/>
      <c r="D71" s="709"/>
      <c r="E71" s="709"/>
      <c r="F71" s="709"/>
      <c r="G71" s="710"/>
      <c r="H71" s="280"/>
      <c r="I71" s="280"/>
      <c r="J71" s="280"/>
      <c r="K71" s="280"/>
      <c r="L71" s="272"/>
      <c r="M71" s="1"/>
      <c r="N71" s="1"/>
      <c r="O71" s="1"/>
    </row>
    <row r="72" spans="1:16" s="262" customFormat="1" ht="18" x14ac:dyDescent="0.25">
      <c r="A72" s="298"/>
      <c r="B72" s="708"/>
      <c r="C72" s="709"/>
      <c r="D72" s="709"/>
      <c r="E72" s="709"/>
      <c r="F72" s="709"/>
      <c r="G72" s="710"/>
      <c r="H72" s="280"/>
      <c r="I72" s="280"/>
      <c r="J72" s="280"/>
      <c r="K72" s="280"/>
      <c r="L72" s="272"/>
      <c r="M72" s="1"/>
      <c r="N72" s="1"/>
      <c r="O72" s="1"/>
    </row>
    <row r="73" spans="1:16" s="262" customFormat="1" ht="18" x14ac:dyDescent="0.25">
      <c r="A73" s="298"/>
      <c r="B73" s="708"/>
      <c r="C73" s="709"/>
      <c r="D73" s="709"/>
      <c r="E73" s="709"/>
      <c r="F73" s="709"/>
      <c r="G73" s="710"/>
      <c r="H73" s="280"/>
      <c r="I73" s="280"/>
      <c r="J73" s="280"/>
      <c r="K73" s="280"/>
      <c r="M73" s="1"/>
      <c r="N73" s="1"/>
      <c r="O73" s="1"/>
    </row>
    <row r="74" spans="1:16" s="262" customFormat="1" ht="18" x14ac:dyDescent="0.25">
      <c r="A74" s="298"/>
      <c r="B74" s="708"/>
      <c r="C74" s="709"/>
      <c r="D74" s="709"/>
      <c r="E74" s="709"/>
      <c r="F74" s="709"/>
      <c r="G74" s="710"/>
      <c r="H74" s="280"/>
      <c r="I74" s="280"/>
      <c r="J74" s="280"/>
      <c r="K74" s="280"/>
      <c r="M74" s="1"/>
      <c r="N74" s="1"/>
      <c r="O74" s="1"/>
    </row>
    <row r="75" spans="1:16" s="262" customFormat="1" ht="18" x14ac:dyDescent="0.25">
      <c r="A75" s="298"/>
      <c r="B75" s="708"/>
      <c r="C75" s="709"/>
      <c r="D75" s="709"/>
      <c r="E75" s="709"/>
      <c r="F75" s="709"/>
      <c r="G75" s="710"/>
      <c r="H75" s="280"/>
      <c r="I75" s="280"/>
      <c r="J75" s="280"/>
      <c r="K75" s="280"/>
      <c r="M75" s="1"/>
      <c r="N75" s="1"/>
      <c r="O75" s="1"/>
    </row>
    <row r="77" spans="1:16" ht="38.25" customHeight="1" x14ac:dyDescent="0.2"/>
  </sheetData>
  <sheetProtection algorithmName="SHA-512" hashValue="N/c5o5BBxE1jVjPr40BzhwHmEo9wfUzNJYLdVIRywrBt4PZ9JF68W0L2Q+sqHFE8r+3amhVvIS9PQSc/BGrd5g==" saltValue="6h6/98Bvzf7tzq0dJuEAEQ==" spinCount="100000" sheet="1" objects="1" scenarios="1" selectLockedCells="1"/>
  <dataConsolidate link="1"/>
  <mergeCells count="35">
    <mergeCell ref="B68:G68"/>
    <mergeCell ref="I65:N65"/>
    <mergeCell ref="B69:G69"/>
    <mergeCell ref="B70:G75"/>
    <mergeCell ref="I53:N53"/>
    <mergeCell ref="I67:N67"/>
    <mergeCell ref="I66:N66"/>
    <mergeCell ref="B57:G57"/>
    <mergeCell ref="B58:G60"/>
    <mergeCell ref="B61:G61"/>
    <mergeCell ref="B62:G62"/>
    <mergeCell ref="B63:G63"/>
    <mergeCell ref="B64:G64"/>
    <mergeCell ref="D53:E53"/>
    <mergeCell ref="B44:G44"/>
    <mergeCell ref="B45:G47"/>
    <mergeCell ref="B48:G48"/>
    <mergeCell ref="B29:F29"/>
    <mergeCell ref="I52:N52"/>
    <mergeCell ref="B49:G49"/>
    <mergeCell ref="D52:E52"/>
    <mergeCell ref="B50:G50"/>
    <mergeCell ref="B51:G51"/>
    <mergeCell ref="B6:K6"/>
    <mergeCell ref="B10:C10"/>
    <mergeCell ref="B19:C19"/>
    <mergeCell ref="B33:C33"/>
    <mergeCell ref="B18:G18"/>
    <mergeCell ref="B27:G27"/>
    <mergeCell ref="E19:K19"/>
    <mergeCell ref="E20:K20"/>
    <mergeCell ref="E21:K21"/>
    <mergeCell ref="E22:K22"/>
    <mergeCell ref="E23:K23"/>
    <mergeCell ref="E24:K24"/>
  </mergeCells>
  <conditionalFormatting sqref="I66:N67">
    <cfRule type="expression" dxfId="12" priority="6">
      <formula>$D66=""</formula>
    </cfRule>
  </conditionalFormatting>
  <conditionalFormatting sqref="I53:O53">
    <cfRule type="expression" dxfId="11" priority="8">
      <formula>$C53=""</formula>
    </cfRule>
  </conditionalFormatting>
  <conditionalFormatting sqref="I66:O67">
    <cfRule type="expression" dxfId="10" priority="1">
      <formula>$D66=""</formula>
    </cfRule>
  </conditionalFormatting>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drawing r:id="rId2"/>
  <legacyDrawing r:id="rId3"/>
  <controls>
    <mc:AlternateContent xmlns:mc="http://schemas.openxmlformats.org/markup-compatibility/2006">
      <mc:Choice Requires="x14">
        <control shapeId="12289" r:id="rId4" name="AddRows3Button">
          <controlPr defaultSize="0" autoLine="0" autoPict="0" r:id="rId5">
            <anchor moveWithCells="1" sizeWithCells="1">
              <from>
                <xdr:col>11</xdr:col>
                <xdr:colOff>619125</xdr:colOff>
                <xdr:row>2</xdr:row>
                <xdr:rowOff>0</xdr:rowOff>
              </from>
              <to>
                <xdr:col>14</xdr:col>
                <xdr:colOff>0</xdr:colOff>
                <xdr:row>2</xdr:row>
                <xdr:rowOff>0</xdr:rowOff>
              </to>
            </anchor>
          </controlPr>
        </control>
      </mc:Choice>
      <mc:Fallback>
        <control shapeId="12289" r:id="rId4" name="AddRows3Button"/>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492A7-478A-4BE5-BDD4-F86EB931E2B5}">
  <sheetPr codeName="Sheet7"/>
  <dimension ref="A2:AH55"/>
  <sheetViews>
    <sheetView showGridLines="0" workbookViewId="0"/>
  </sheetViews>
  <sheetFormatPr defaultColWidth="9.140625" defaultRowHeight="12.75" x14ac:dyDescent="0.2"/>
  <cols>
    <col min="1" max="1" width="4.140625" style="190" customWidth="1"/>
    <col min="2" max="2" width="33" style="29" customWidth="1"/>
    <col min="3" max="3" width="14.7109375" style="29" customWidth="1"/>
    <col min="4" max="5" width="12.7109375" style="29" customWidth="1"/>
    <col min="6" max="6" width="17.7109375" style="29" customWidth="1"/>
    <col min="7" max="7" width="23.140625" style="29" customWidth="1"/>
    <col min="8" max="10" width="10.28515625" style="29" customWidth="1"/>
    <col min="11" max="11" width="10.5703125" style="29" customWidth="1"/>
    <col min="12" max="12" width="16" style="29" customWidth="1"/>
    <col min="13" max="13" width="9.5703125" style="29" customWidth="1"/>
    <col min="14" max="14" width="10.7109375" style="29" customWidth="1"/>
    <col min="15" max="15" width="18.7109375" style="29" customWidth="1"/>
    <col min="16" max="18" width="19.140625" style="29" customWidth="1"/>
    <col min="19" max="19" width="10.28515625" style="29" customWidth="1"/>
    <col min="20" max="22" width="9.5703125" style="29" customWidth="1"/>
    <col min="23" max="23" width="10.5703125" style="29" customWidth="1"/>
    <col min="24" max="25" width="8.7109375" style="29" customWidth="1"/>
    <col min="26" max="26" width="8.5703125" style="29" hidden="1" customWidth="1"/>
    <col min="27" max="28" width="9.140625" style="29" hidden="1" customWidth="1"/>
    <col min="29" max="29" width="12.5703125" style="29" hidden="1" customWidth="1"/>
    <col min="30" max="32" width="8.42578125" style="29" hidden="1" customWidth="1"/>
    <col min="33" max="34" width="9.7109375" style="29" hidden="1" customWidth="1"/>
    <col min="35" max="35" width="8.42578125" style="29" customWidth="1"/>
    <col min="36" max="37" width="7.7109375" style="29" customWidth="1"/>
    <col min="38" max="39" width="8.7109375" style="29" customWidth="1"/>
    <col min="40" max="40" width="7.7109375" style="29" customWidth="1"/>
    <col min="41" max="43" width="9.140625" style="29" customWidth="1"/>
    <col min="44" max="44" width="10.42578125" style="29" customWidth="1"/>
    <col min="45" max="50" width="9.140625" style="29" customWidth="1"/>
    <col min="51" max="16384" width="9.140625" style="29"/>
  </cols>
  <sheetData>
    <row r="2" spans="2:15" x14ac:dyDescent="0.2">
      <c r="K2" s="26"/>
    </row>
    <row r="3" spans="2:15" s="262" customFormat="1" x14ac:dyDescent="0.2">
      <c r="B3" s="266"/>
      <c r="G3" s="265"/>
      <c r="H3" s="254"/>
      <c r="J3" s="254"/>
      <c r="M3"/>
      <c r="N3"/>
      <c r="O3"/>
    </row>
    <row r="4" spans="2:15" s="262" customFormat="1" x14ac:dyDescent="0.2">
      <c r="B4" s="266"/>
      <c r="G4" s="265"/>
      <c r="H4" s="254"/>
      <c r="J4" s="254"/>
      <c r="M4"/>
      <c r="N4"/>
      <c r="O4"/>
    </row>
    <row r="5" spans="2:15" s="262" customFormat="1" ht="18" customHeight="1" x14ac:dyDescent="0.25">
      <c r="B5" s="310" t="s">
        <v>1030</v>
      </c>
      <c r="C5"/>
      <c r="D5"/>
      <c r="E5"/>
      <c r="F5"/>
      <c r="G5" s="112"/>
      <c r="H5"/>
      <c r="I5"/>
      <c r="J5"/>
      <c r="K5"/>
      <c r="L5"/>
      <c r="M5"/>
      <c r="N5"/>
      <c r="O5"/>
    </row>
    <row r="6" spans="2:15" s="262" customFormat="1" ht="100.5" customHeight="1" x14ac:dyDescent="0.2">
      <c r="B6" s="728" t="s">
        <v>892</v>
      </c>
      <c r="C6" s="728"/>
      <c r="D6" s="728"/>
      <c r="E6" s="728"/>
      <c r="F6" s="728"/>
      <c r="G6" s="728"/>
      <c r="H6" s="728"/>
      <c r="I6" s="728"/>
      <c r="J6" s="728"/>
      <c r="K6" s="728"/>
      <c r="M6"/>
      <c r="N6"/>
      <c r="O6"/>
    </row>
    <row r="7" spans="2:15" s="262" customFormat="1" ht="20.25" customHeight="1" x14ac:dyDescent="0.2">
      <c r="B7" s="313" t="s">
        <v>1031</v>
      </c>
      <c r="C7"/>
      <c r="D7"/>
      <c r="E7"/>
      <c r="F7"/>
      <c r="G7" s="112"/>
      <c r="H7"/>
      <c r="I7"/>
      <c r="J7"/>
      <c r="K7" s="287"/>
      <c r="L7"/>
      <c r="M7"/>
      <c r="N7"/>
      <c r="O7"/>
    </row>
    <row r="8" spans="2:15" s="262" customFormat="1" ht="20.25" customHeight="1" x14ac:dyDescent="0.2">
      <c r="B8" s="314" t="s">
        <v>1032</v>
      </c>
      <c r="G8" s="265"/>
      <c r="H8" s="254"/>
      <c r="I8" s="266"/>
      <c r="J8" s="287"/>
      <c r="K8" s="287"/>
      <c r="L8" s="287"/>
      <c r="M8"/>
      <c r="N8"/>
      <c r="O8"/>
    </row>
    <row r="9" spans="2:15" s="267" customFormat="1" ht="19.5" customHeight="1" x14ac:dyDescent="0.2">
      <c r="B9" s="716"/>
      <c r="C9" s="716"/>
      <c r="D9" s="716"/>
      <c r="E9" s="716"/>
      <c r="F9" s="716"/>
      <c r="G9" s="716"/>
      <c r="H9" s="242"/>
      <c r="I9" s="289"/>
      <c r="J9" s="290"/>
      <c r="K9" s="290"/>
      <c r="L9" s="290"/>
      <c r="M9"/>
      <c r="N9"/>
      <c r="O9"/>
    </row>
    <row r="10" spans="2:15" s="262" customFormat="1" ht="28.5" customHeight="1" x14ac:dyDescent="0.2">
      <c r="B10" s="729" t="s">
        <v>875</v>
      </c>
      <c r="C10" s="730"/>
      <c r="D10" s="730"/>
      <c r="E10" s="730"/>
      <c r="F10" s="730"/>
      <c r="G10" s="731"/>
      <c r="H10" s="254"/>
      <c r="I10" s="266"/>
      <c r="J10" s="287"/>
      <c r="K10" s="287"/>
      <c r="L10" s="287"/>
      <c r="M10"/>
      <c r="N10"/>
      <c r="O10"/>
    </row>
    <row r="11" spans="2:15" s="262" customFormat="1" ht="12.75" customHeight="1" x14ac:dyDescent="0.2">
      <c r="B11" s="784"/>
      <c r="C11" s="733"/>
      <c r="D11" s="733"/>
      <c r="E11" s="733"/>
      <c r="F11" s="733"/>
      <c r="G11" s="734"/>
      <c r="H11" s="268"/>
      <c r="I11" s="269"/>
      <c r="J11" s="270"/>
      <c r="K11" s="269"/>
      <c r="L11" s="265"/>
      <c r="M11"/>
      <c r="N11"/>
      <c r="O11"/>
    </row>
    <row r="12" spans="2:15" s="262" customFormat="1" ht="12.75" customHeight="1" x14ac:dyDescent="0.2">
      <c r="B12" s="735"/>
      <c r="C12" s="736"/>
      <c r="D12" s="736"/>
      <c r="E12" s="736"/>
      <c r="F12" s="736"/>
      <c r="G12" s="737"/>
      <c r="H12" s="237"/>
      <c r="I12" s="265"/>
      <c r="J12" s="237"/>
      <c r="K12" s="265"/>
      <c r="L12" s="265"/>
      <c r="M12"/>
      <c r="N12"/>
      <c r="O12"/>
    </row>
    <row r="13" spans="2:15" s="262" customFormat="1" ht="17.25" customHeight="1" x14ac:dyDescent="0.2">
      <c r="B13" s="738"/>
      <c r="C13" s="739"/>
      <c r="D13" s="739"/>
      <c r="E13" s="739"/>
      <c r="F13" s="739"/>
      <c r="G13" s="740"/>
      <c r="H13" s="237"/>
      <c r="I13" s="265"/>
      <c r="J13" s="237"/>
      <c r="K13" s="265"/>
      <c r="L13" s="265"/>
      <c r="M13"/>
      <c r="N13"/>
      <c r="O13"/>
    </row>
    <row r="14" spans="2:15" s="262" customFormat="1" ht="12.75" customHeight="1" x14ac:dyDescent="0.2">
      <c r="B14" s="716"/>
      <c r="C14" s="716"/>
      <c r="D14" s="716"/>
      <c r="E14" s="716"/>
      <c r="F14" s="716"/>
      <c r="G14" s="716"/>
      <c r="H14" s="265"/>
      <c r="I14" s="265"/>
      <c r="J14" s="265"/>
      <c r="K14" s="265"/>
      <c r="L14" s="265"/>
      <c r="M14"/>
      <c r="N14"/>
      <c r="O14"/>
    </row>
    <row r="15" spans="2:15" s="262" customFormat="1" ht="12.75" customHeight="1" x14ac:dyDescent="0.2">
      <c r="B15" s="780" t="s">
        <v>893</v>
      </c>
      <c r="C15" s="742"/>
      <c r="D15" s="742"/>
      <c r="E15" s="742"/>
      <c r="F15" s="742"/>
      <c r="G15" s="743"/>
      <c r="H15" s="265"/>
      <c r="I15" s="265"/>
      <c r="J15" s="265"/>
      <c r="K15" s="265"/>
      <c r="L15" s="265"/>
      <c r="M15"/>
      <c r="N15"/>
      <c r="O15"/>
    </row>
    <row r="16" spans="2:15" s="262" customFormat="1" ht="108" customHeight="1" x14ac:dyDescent="0.2">
      <c r="B16" s="720" t="s">
        <v>894</v>
      </c>
      <c r="C16" s="721"/>
      <c r="D16" s="721"/>
      <c r="E16" s="721"/>
      <c r="F16" s="721"/>
      <c r="G16" s="722"/>
      <c r="H16"/>
      <c r="I16"/>
      <c r="J16"/>
      <c r="K16"/>
      <c r="L16"/>
      <c r="M16"/>
      <c r="N16"/>
      <c r="O16"/>
    </row>
    <row r="17" spans="1:16" s="273" customFormat="1" ht="18" customHeight="1" x14ac:dyDescent="0.2">
      <c r="B17" s="368" t="s">
        <v>895</v>
      </c>
      <c r="C17" s="274" t="s">
        <v>862</v>
      </c>
      <c r="D17" s="275" t="s">
        <v>896</v>
      </c>
      <c r="E17" s="276"/>
      <c r="F17" s="276"/>
      <c r="G17" s="276"/>
      <c r="H17" s="276"/>
      <c r="I17" s="744" t="s">
        <v>870</v>
      </c>
      <c r="J17" s="745"/>
      <c r="K17" s="745"/>
      <c r="L17" s="745"/>
      <c r="M17" s="745"/>
      <c r="N17" s="746"/>
      <c r="O17" s="260" t="s">
        <v>872</v>
      </c>
      <c r="P17" s="386" t="s">
        <v>349</v>
      </c>
    </row>
    <row r="18" spans="1:16" s="267" customFormat="1" ht="16.5" customHeight="1" x14ac:dyDescent="0.2">
      <c r="B18" s="370" t="s">
        <v>999</v>
      </c>
      <c r="C18" s="281" t="s">
        <v>637</v>
      </c>
      <c r="D18" s="282"/>
      <c r="E18" s="279"/>
      <c r="F18" s="279"/>
      <c r="G18" s="279"/>
      <c r="H18" s="279"/>
      <c r="I18" s="713"/>
      <c r="J18" s="714"/>
      <c r="K18" s="714"/>
      <c r="L18" s="714"/>
      <c r="M18" s="714"/>
      <c r="N18" s="715"/>
      <c r="O18" s="399"/>
      <c r="P18" s="385">
        <f>O18*D18</f>
        <v>0</v>
      </c>
    </row>
    <row r="19" spans="1:16" s="267" customFormat="1" ht="16.5" customHeight="1" x14ac:dyDescent="0.2">
      <c r="B19" s="370" t="s">
        <v>897</v>
      </c>
      <c r="C19" s="281" t="s">
        <v>114</v>
      </c>
      <c r="D19" s="282"/>
      <c r="E19" s="279"/>
      <c r="F19" s="279"/>
      <c r="G19" s="279"/>
      <c r="H19" s="279"/>
      <c r="I19" s="713"/>
      <c r="J19" s="714"/>
      <c r="K19" s="714"/>
      <c r="L19" s="714"/>
      <c r="M19" s="714"/>
      <c r="N19" s="715"/>
      <c r="O19" s="399"/>
      <c r="P19" s="385">
        <f t="shared" ref="P19:P21" si="0">O19*D19</f>
        <v>0</v>
      </c>
    </row>
    <row r="20" spans="1:16" s="267" customFormat="1" ht="16.5" customHeight="1" x14ac:dyDescent="0.2">
      <c r="B20" s="370" t="s">
        <v>898</v>
      </c>
      <c r="C20" s="281" t="s">
        <v>114</v>
      </c>
      <c r="D20" s="282"/>
      <c r="E20" s="279"/>
      <c r="F20" s="279"/>
      <c r="G20" s="279"/>
      <c r="H20" s="279"/>
      <c r="I20" s="713"/>
      <c r="J20" s="714"/>
      <c r="K20" s="714"/>
      <c r="L20" s="714"/>
      <c r="M20" s="714"/>
      <c r="N20" s="715"/>
      <c r="O20" s="399"/>
      <c r="P20" s="385">
        <f t="shared" si="0"/>
        <v>0</v>
      </c>
    </row>
    <row r="21" spans="1:16" s="267" customFormat="1" ht="16.5" customHeight="1" x14ac:dyDescent="0.2">
      <c r="B21" s="370" t="s">
        <v>899</v>
      </c>
      <c r="C21" s="281" t="s">
        <v>114</v>
      </c>
      <c r="D21" s="282"/>
      <c r="E21" s="377"/>
      <c r="F21" s="279"/>
      <c r="G21" s="279"/>
      <c r="H21" s="279"/>
      <c r="I21" s="713"/>
      <c r="J21" s="714"/>
      <c r="K21" s="714"/>
      <c r="L21" s="714"/>
      <c r="M21" s="714"/>
      <c r="N21" s="715"/>
      <c r="O21" s="399"/>
      <c r="P21" s="385">
        <f t="shared" si="0"/>
        <v>0</v>
      </c>
    </row>
    <row r="22" spans="1:16" s="273" customFormat="1" ht="18" customHeight="1" x14ac:dyDescent="0.2">
      <c r="B22" s="781" t="s">
        <v>900</v>
      </c>
      <c r="C22" s="781"/>
      <c r="D22" s="781"/>
      <c r="E22" s="782"/>
      <c r="F22" s="782"/>
      <c r="G22" s="782"/>
      <c r="H22" s="280"/>
      <c r="I22" s="280"/>
      <c r="J22" s="280"/>
      <c r="K22" s="280"/>
      <c r="M22"/>
      <c r="N22"/>
      <c r="O22" s="66" t="s">
        <v>1047</v>
      </c>
      <c r="P22" s="385">
        <f>SUM(P18:P21)</f>
        <v>0</v>
      </c>
    </row>
    <row r="23" spans="1:16" s="273" customFormat="1" ht="18" customHeight="1" x14ac:dyDescent="0.2">
      <c r="B23" s="783"/>
      <c r="C23" s="783"/>
      <c r="D23" s="783"/>
      <c r="E23" s="783"/>
      <c r="F23" s="783"/>
      <c r="G23" s="783"/>
      <c r="H23" s="280"/>
      <c r="I23" s="280"/>
      <c r="J23" s="280"/>
      <c r="K23" s="280"/>
      <c r="M23"/>
      <c r="N23"/>
      <c r="O23" s="66"/>
    </row>
    <row r="24" spans="1:16" s="273" customFormat="1" ht="45" customHeight="1" x14ac:dyDescent="0.2">
      <c r="B24" s="717" t="s">
        <v>954</v>
      </c>
      <c r="C24" s="718"/>
      <c r="D24" s="718"/>
      <c r="E24" s="718"/>
      <c r="F24" s="718"/>
      <c r="G24" s="719"/>
      <c r="H24" s="280"/>
      <c r="I24" s="280"/>
      <c r="J24" s="280"/>
      <c r="K24" s="280"/>
      <c r="M24"/>
      <c r="N24"/>
      <c r="O24"/>
    </row>
    <row r="25" spans="1:16" s="262" customFormat="1" x14ac:dyDescent="0.2">
      <c r="B25" s="708"/>
      <c r="C25" s="709"/>
      <c r="D25" s="709"/>
      <c r="E25" s="709"/>
      <c r="F25" s="709"/>
      <c r="G25" s="710"/>
      <c r="H25" s="280"/>
      <c r="I25" s="280"/>
      <c r="J25" s="280"/>
      <c r="K25" s="280"/>
      <c r="L25" s="272"/>
      <c r="M25"/>
      <c r="N25"/>
      <c r="O25"/>
    </row>
    <row r="26" spans="1:16" s="262" customFormat="1" x14ac:dyDescent="0.2">
      <c r="B26" s="708"/>
      <c r="C26" s="709"/>
      <c r="D26" s="709"/>
      <c r="E26" s="709"/>
      <c r="F26" s="709"/>
      <c r="G26" s="710"/>
      <c r="H26" s="280"/>
      <c r="I26" s="280"/>
      <c r="J26" s="280"/>
      <c r="K26" s="280"/>
      <c r="L26" s="272"/>
      <c r="M26"/>
      <c r="N26"/>
      <c r="O26"/>
    </row>
    <row r="27" spans="1:16" s="262" customFormat="1" x14ac:dyDescent="0.2">
      <c r="B27" s="708"/>
      <c r="C27" s="709"/>
      <c r="D27" s="709"/>
      <c r="E27" s="709"/>
      <c r="F27" s="709"/>
      <c r="G27" s="710"/>
      <c r="H27" s="280"/>
      <c r="I27" s="280"/>
      <c r="J27" s="280"/>
      <c r="K27" s="280"/>
      <c r="L27" s="272"/>
      <c r="M27"/>
      <c r="N27"/>
      <c r="O27"/>
    </row>
    <row r="28" spans="1:16" s="262" customFormat="1" x14ac:dyDescent="0.2">
      <c r="B28" s="708"/>
      <c r="C28" s="709"/>
      <c r="D28" s="709"/>
      <c r="E28" s="709"/>
      <c r="F28" s="709"/>
      <c r="G28" s="710"/>
      <c r="H28" s="280"/>
      <c r="I28" s="280"/>
      <c r="J28" s="280"/>
      <c r="K28" s="280"/>
      <c r="M28"/>
      <c r="N28"/>
      <c r="O28"/>
    </row>
    <row r="29" spans="1:16" s="262" customFormat="1" x14ac:dyDescent="0.2">
      <c r="B29" s="708"/>
      <c r="C29" s="709"/>
      <c r="D29" s="709"/>
      <c r="E29" s="709"/>
      <c r="F29" s="709"/>
      <c r="G29" s="710"/>
      <c r="H29" s="280"/>
      <c r="I29" s="280"/>
      <c r="J29" s="280"/>
      <c r="K29" s="280"/>
      <c r="M29"/>
      <c r="N29"/>
      <c r="O29"/>
    </row>
    <row r="30" spans="1:16" s="262" customFormat="1" x14ac:dyDescent="0.2">
      <c r="B30" s="708"/>
      <c r="C30" s="709"/>
      <c r="D30" s="709"/>
      <c r="E30" s="709"/>
      <c r="F30" s="709"/>
      <c r="G30" s="710"/>
      <c r="H30" s="280"/>
      <c r="I30" s="280"/>
      <c r="J30" s="280"/>
      <c r="K30" s="280"/>
      <c r="M30"/>
      <c r="N30"/>
      <c r="O30"/>
    </row>
    <row r="31" spans="1:16" s="262" customFormat="1" ht="50.25" customHeight="1" x14ac:dyDescent="0.2">
      <c r="B31" s="266"/>
      <c r="G31" s="265"/>
      <c r="H31" s="254"/>
      <c r="J31" s="254"/>
      <c r="M31"/>
      <c r="N31"/>
      <c r="O31"/>
    </row>
    <row r="32" spans="1:16" s="262" customFormat="1" ht="20.25" customHeight="1" x14ac:dyDescent="0.25">
      <c r="A32" s="298"/>
      <c r="B32" s="314" t="s">
        <v>1050</v>
      </c>
      <c r="E32" s="264"/>
      <c r="G32" s="265"/>
      <c r="H32" s="254"/>
      <c r="I32" s="266"/>
      <c r="J32" s="287"/>
      <c r="K32" s="287"/>
      <c r="L32" s="287"/>
      <c r="M32" s="1"/>
      <c r="N32" s="1"/>
      <c r="O32" s="1"/>
    </row>
    <row r="33" spans="1:16" s="267" customFormat="1" ht="135" customHeight="1" x14ac:dyDescent="0.2">
      <c r="A33" s="297"/>
      <c r="B33" s="720" t="s">
        <v>1051</v>
      </c>
      <c r="C33" s="721"/>
      <c r="D33" s="721"/>
      <c r="E33" s="721"/>
      <c r="F33" s="721"/>
      <c r="G33" s="722"/>
      <c r="H33" s="242"/>
      <c r="I33" s="289"/>
      <c r="J33" s="290"/>
      <c r="K33" s="290"/>
      <c r="L33" s="290"/>
      <c r="M33" s="1"/>
      <c r="N33" s="1"/>
      <c r="O33" s="1"/>
    </row>
    <row r="34" spans="1:16" s="262" customFormat="1" ht="24.95" customHeight="1" x14ac:dyDescent="0.25">
      <c r="A34" s="298"/>
      <c r="B34" s="729" t="s">
        <v>962</v>
      </c>
      <c r="C34" s="730"/>
      <c r="D34" s="730"/>
      <c r="E34" s="730"/>
      <c r="F34" s="730"/>
      <c r="G34" s="731"/>
      <c r="H34" s="254"/>
      <c r="I34" s="266"/>
      <c r="J34" s="287"/>
      <c r="K34" s="287"/>
      <c r="L34" s="287"/>
      <c r="M34" s="1"/>
      <c r="N34" s="1"/>
      <c r="O34" s="1"/>
    </row>
    <row r="35" spans="1:16" s="262" customFormat="1" ht="12.75" customHeight="1" x14ac:dyDescent="0.25">
      <c r="A35" s="298"/>
      <c r="B35" s="732"/>
      <c r="C35" s="733"/>
      <c r="D35" s="733"/>
      <c r="E35" s="733"/>
      <c r="F35" s="733"/>
      <c r="G35" s="734"/>
      <c r="H35" s="268"/>
      <c r="I35" s="269"/>
      <c r="J35" s="270"/>
      <c r="K35" s="269"/>
      <c r="L35" s="265"/>
      <c r="M35" s="1"/>
      <c r="N35" s="1"/>
      <c r="O35" s="1"/>
    </row>
    <row r="36" spans="1:16" s="262" customFormat="1" ht="12.75" customHeight="1" x14ac:dyDescent="0.25">
      <c r="A36" s="298"/>
      <c r="B36" s="735"/>
      <c r="C36" s="736"/>
      <c r="D36" s="736"/>
      <c r="E36" s="736"/>
      <c r="F36" s="736"/>
      <c r="G36" s="737"/>
      <c r="H36" s="237"/>
      <c r="I36" s="265"/>
      <c r="J36" s="237"/>
      <c r="K36" s="265"/>
      <c r="L36" s="265"/>
      <c r="M36" s="1"/>
      <c r="N36" s="1"/>
      <c r="O36" s="1"/>
    </row>
    <row r="37" spans="1:16" s="262" customFormat="1" ht="17.25" customHeight="1" x14ac:dyDescent="0.25">
      <c r="A37" s="298"/>
      <c r="B37" s="738"/>
      <c r="C37" s="739"/>
      <c r="D37" s="739"/>
      <c r="E37" s="739"/>
      <c r="F37" s="739"/>
      <c r="G37" s="740"/>
      <c r="H37" s="237"/>
      <c r="I37" s="265"/>
      <c r="J37" s="237"/>
      <c r="K37" s="265"/>
      <c r="L37" s="265"/>
      <c r="M37" s="1"/>
      <c r="N37" s="1"/>
      <c r="O37" s="1"/>
    </row>
    <row r="38" spans="1:16" s="262" customFormat="1" ht="12.75" customHeight="1" x14ac:dyDescent="0.25">
      <c r="A38" s="298"/>
      <c r="B38" s="298"/>
      <c r="C38" s="298"/>
      <c r="D38" s="298"/>
      <c r="E38" s="298"/>
      <c r="F38" s="298"/>
      <c r="G38" s="298"/>
      <c r="H38" s="298"/>
      <c r="I38" s="265"/>
      <c r="J38" s="265"/>
      <c r="K38" s="265"/>
      <c r="L38" s="265"/>
      <c r="M38" s="1"/>
      <c r="N38" s="1"/>
      <c r="O38" s="1"/>
    </row>
    <row r="39" spans="1:16" s="262" customFormat="1" ht="12.95" customHeight="1" x14ac:dyDescent="0.25">
      <c r="A39" s="298"/>
      <c r="B39" s="354"/>
      <c r="C39" s="354"/>
      <c r="D39" s="285"/>
      <c r="E39" s="285"/>
      <c r="F39"/>
      <c r="G39"/>
      <c r="H39" s="237"/>
      <c r="I39" s="265"/>
      <c r="J39" s="265"/>
      <c r="K39" s="265"/>
      <c r="L39" s="265"/>
      <c r="M39" s="1"/>
      <c r="N39" s="1"/>
      <c r="O39" s="1"/>
    </row>
    <row r="40" spans="1:16" s="273" customFormat="1" ht="18" x14ac:dyDescent="0.2">
      <c r="A40" s="299"/>
      <c r="B40" s="368" t="s">
        <v>863</v>
      </c>
      <c r="C40" s="274" t="s">
        <v>862</v>
      </c>
      <c r="D40" s="275" t="s">
        <v>877</v>
      </c>
      <c r="F40"/>
      <c r="G40"/>
      <c r="H40" s="237"/>
      <c r="I40" s="744" t="s">
        <v>870</v>
      </c>
      <c r="J40" s="745"/>
      <c r="K40" s="745"/>
      <c r="L40" s="745"/>
      <c r="M40" s="745"/>
      <c r="N40" s="746"/>
      <c r="O40" s="260" t="s">
        <v>878</v>
      </c>
      <c r="P40" s="386" t="s">
        <v>349</v>
      </c>
    </row>
    <row r="41" spans="1:16" s="267" customFormat="1" ht="18" x14ac:dyDescent="0.2">
      <c r="A41" s="297"/>
      <c r="B41" s="372"/>
      <c r="C41" s="393" t="s">
        <v>114</v>
      </c>
      <c r="D41" s="277"/>
      <c r="F41"/>
      <c r="G41"/>
      <c r="H41" s="237"/>
      <c r="I41" s="713"/>
      <c r="J41" s="714"/>
      <c r="K41" s="714"/>
      <c r="L41" s="714"/>
      <c r="M41" s="714"/>
      <c r="N41" s="715"/>
      <c r="O41" s="399"/>
      <c r="P41" s="385">
        <f>O41*D41</f>
        <v>0</v>
      </c>
    </row>
    <row r="42" spans="1:16" s="267" customFormat="1" ht="18" x14ac:dyDescent="0.2">
      <c r="A42" s="297"/>
      <c r="B42" s="372"/>
      <c r="C42" s="393" t="s">
        <v>114</v>
      </c>
      <c r="D42" s="277"/>
      <c r="F42"/>
      <c r="G42"/>
      <c r="H42" s="237"/>
      <c r="I42" s="713"/>
      <c r="J42" s="714"/>
      <c r="K42" s="714"/>
      <c r="L42" s="714"/>
      <c r="M42" s="714"/>
      <c r="N42" s="715"/>
      <c r="O42" s="399"/>
      <c r="P42" s="385">
        <f>O42*D42</f>
        <v>0</v>
      </c>
    </row>
    <row r="43" spans="1:16" s="267" customFormat="1" ht="18" x14ac:dyDescent="0.2">
      <c r="A43" s="297"/>
      <c r="B43" s="372"/>
      <c r="C43" s="393" t="s">
        <v>114</v>
      </c>
      <c r="D43" s="277"/>
      <c r="F43"/>
      <c r="G43"/>
      <c r="H43" s="237"/>
      <c r="I43" s="713"/>
      <c r="J43" s="714"/>
      <c r="K43" s="714"/>
      <c r="L43" s="714"/>
      <c r="M43" s="714"/>
      <c r="N43" s="715"/>
      <c r="O43" s="399"/>
      <c r="P43" s="385">
        <f>O43*D43</f>
        <v>0</v>
      </c>
    </row>
    <row r="44" spans="1:16" s="267" customFormat="1" ht="18" x14ac:dyDescent="0.2">
      <c r="A44" s="297"/>
      <c r="B44" s="372"/>
      <c r="C44" s="393" t="s">
        <v>114</v>
      </c>
      <c r="D44" s="277"/>
      <c r="F44"/>
      <c r="G44"/>
      <c r="H44" s="237"/>
      <c r="I44" s="713"/>
      <c r="J44" s="714"/>
      <c r="K44" s="714"/>
      <c r="L44" s="714"/>
      <c r="M44" s="714"/>
      <c r="N44" s="715"/>
      <c r="O44" s="399"/>
      <c r="P44" s="385">
        <f>O44*D44</f>
        <v>0</v>
      </c>
    </row>
    <row r="45" spans="1:16" s="267" customFormat="1" ht="18" x14ac:dyDescent="0.2">
      <c r="A45" s="297"/>
      <c r="B45" s="372"/>
      <c r="C45" s="393" t="s">
        <v>114</v>
      </c>
      <c r="D45" s="277"/>
      <c r="F45"/>
      <c r="G45"/>
      <c r="H45" s="237"/>
      <c r="I45" s="713"/>
      <c r="J45" s="714"/>
      <c r="K45" s="714"/>
      <c r="L45" s="714"/>
      <c r="M45" s="714"/>
      <c r="N45" s="715"/>
      <c r="O45" s="399"/>
      <c r="P45" s="385">
        <f>O45*D45</f>
        <v>0</v>
      </c>
    </row>
    <row r="46" spans="1:16" s="267" customFormat="1" ht="18" customHeight="1" x14ac:dyDescent="0.2">
      <c r="A46" s="297"/>
      <c r="H46" s="237"/>
      <c r="O46" s="66" t="s">
        <v>1047</v>
      </c>
      <c r="P46" s="385">
        <f>SUM(P41:P45)</f>
        <v>0</v>
      </c>
    </row>
    <row r="47" spans="1:16" s="273" customFormat="1" ht="24.95" customHeight="1" x14ac:dyDescent="0.2">
      <c r="A47" s="299"/>
      <c r="B47" s="729" t="s">
        <v>963</v>
      </c>
      <c r="C47" s="730"/>
      <c r="D47" s="730"/>
      <c r="E47" s="730"/>
      <c r="F47" s="730"/>
      <c r="G47" s="731"/>
      <c r="H47" s="237"/>
      <c r="I47" s="1"/>
      <c r="J47" s="280"/>
      <c r="K47" s="280"/>
      <c r="L47" s="285"/>
      <c r="M47" s="1"/>
      <c r="N47" s="1"/>
      <c r="O47" s="1"/>
      <c r="P47" s="285"/>
    </row>
    <row r="48" spans="1:16" s="262" customFormat="1" ht="18" x14ac:dyDescent="0.25">
      <c r="A48" s="298"/>
      <c r="B48" s="708"/>
      <c r="C48" s="709"/>
      <c r="D48" s="709"/>
      <c r="E48" s="709"/>
      <c r="F48" s="709"/>
      <c r="G48" s="710"/>
      <c r="H48" s="280"/>
      <c r="I48" s="1"/>
      <c r="J48" s="280"/>
      <c r="K48" s="280"/>
      <c r="L48" s="272"/>
      <c r="M48" s="1"/>
      <c r="N48" s="1"/>
      <c r="O48" s="1"/>
    </row>
    <row r="49" spans="1:16" s="262" customFormat="1" ht="18" x14ac:dyDescent="0.25">
      <c r="A49" s="298"/>
      <c r="B49" s="708"/>
      <c r="C49" s="709"/>
      <c r="D49" s="709"/>
      <c r="E49" s="709"/>
      <c r="F49" s="709"/>
      <c r="G49" s="710"/>
      <c r="H49" s="280"/>
      <c r="I49" s="280"/>
      <c r="J49" s="280"/>
      <c r="K49" s="280"/>
      <c r="L49" s="272"/>
      <c r="M49" s="1"/>
      <c r="N49" s="1"/>
      <c r="O49" s="1"/>
    </row>
    <row r="50" spans="1:16" s="262" customFormat="1" ht="18" x14ac:dyDescent="0.25">
      <c r="A50" s="298"/>
      <c r="B50" s="708"/>
      <c r="C50" s="709"/>
      <c r="D50" s="709"/>
      <c r="E50" s="709"/>
      <c r="F50" s="709"/>
      <c r="G50" s="710"/>
      <c r="H50" s="280"/>
      <c r="I50" s="280"/>
      <c r="J50" s="280"/>
      <c r="K50" s="280"/>
      <c r="L50" s="272"/>
      <c r="M50" s="1"/>
      <c r="N50" s="1"/>
      <c r="O50" s="1"/>
    </row>
    <row r="51" spans="1:16" s="262" customFormat="1" ht="18" x14ac:dyDescent="0.25">
      <c r="A51" s="298"/>
      <c r="B51" s="708"/>
      <c r="C51" s="709"/>
      <c r="D51" s="709"/>
      <c r="E51" s="709"/>
      <c r="F51" s="709"/>
      <c r="G51" s="710"/>
      <c r="H51" s="280"/>
      <c r="I51" s="280"/>
      <c r="J51" s="280"/>
      <c r="K51" s="280"/>
      <c r="M51" s="1"/>
      <c r="N51" s="1"/>
      <c r="O51" s="1"/>
    </row>
    <row r="52" spans="1:16" s="262" customFormat="1" ht="18" x14ac:dyDescent="0.25">
      <c r="A52" s="298"/>
      <c r="B52" s="708"/>
      <c r="C52" s="709"/>
      <c r="D52" s="709"/>
      <c r="E52" s="709"/>
      <c r="F52" s="709"/>
      <c r="G52" s="710"/>
      <c r="H52" s="280"/>
      <c r="I52" s="280"/>
      <c r="J52" s="280"/>
      <c r="K52" s="280"/>
      <c r="M52" s="1"/>
      <c r="N52" s="1"/>
      <c r="O52" s="1"/>
    </row>
    <row r="53" spans="1:16" s="262" customFormat="1" ht="18" x14ac:dyDescent="0.25">
      <c r="A53" s="298"/>
      <c r="B53" s="708"/>
      <c r="C53" s="709"/>
      <c r="D53" s="709"/>
      <c r="E53" s="709"/>
      <c r="F53" s="709"/>
      <c r="G53" s="710"/>
      <c r="H53" s="280"/>
      <c r="I53" s="280"/>
      <c r="J53" s="280"/>
      <c r="K53" s="280"/>
      <c r="M53" s="1"/>
      <c r="N53" s="1"/>
      <c r="O53" s="1"/>
    </row>
    <row r="54" spans="1:16" s="262" customFormat="1" x14ac:dyDescent="0.2">
      <c r="B54" s="266"/>
      <c r="G54" s="265"/>
      <c r="H54" s="254"/>
      <c r="J54" s="254"/>
      <c r="M54"/>
      <c r="N54"/>
      <c r="O54"/>
    </row>
    <row r="55" spans="1:16" ht="28.5" customHeight="1" x14ac:dyDescent="0.2">
      <c r="M55" s="778" t="s">
        <v>901</v>
      </c>
      <c r="N55" s="778"/>
      <c r="O55" s="779"/>
      <c r="P55" s="309">
        <f>P46+P22</f>
        <v>0</v>
      </c>
    </row>
  </sheetData>
  <sheetProtection algorithmName="SHA-512" hashValue="9lVrdX5z4vts6bQOedyv3kjLz+CpPprDpGK0QLPRbo4ntiA2qmwgXeST4yLmXb3k51B92W6HDfRCpF+zFl9O1g==" saltValue="K2zBVAGr6ZH/BlXVgMIjKg==" spinCount="100000" sheet="1" objects="1" scenarios="1" selectLockedCells="1"/>
  <dataConsolidate link="1"/>
  <mergeCells count="27">
    <mergeCell ref="B6:K6"/>
    <mergeCell ref="B9:G9"/>
    <mergeCell ref="B10:G10"/>
    <mergeCell ref="B11:G13"/>
    <mergeCell ref="B14:G14"/>
    <mergeCell ref="B48:G53"/>
    <mergeCell ref="B34:G34"/>
    <mergeCell ref="B35:G37"/>
    <mergeCell ref="B15:G15"/>
    <mergeCell ref="B47:G47"/>
    <mergeCell ref="B24:G24"/>
    <mergeCell ref="B25:G30"/>
    <mergeCell ref="B16:G16"/>
    <mergeCell ref="B33:G33"/>
    <mergeCell ref="B22:G23"/>
    <mergeCell ref="I17:N17"/>
    <mergeCell ref="I18:N18"/>
    <mergeCell ref="I19:N19"/>
    <mergeCell ref="I20:N20"/>
    <mergeCell ref="I21:N21"/>
    <mergeCell ref="I45:N45"/>
    <mergeCell ref="M55:O55"/>
    <mergeCell ref="I40:N40"/>
    <mergeCell ref="I41:N41"/>
    <mergeCell ref="I42:N42"/>
    <mergeCell ref="I43:N43"/>
    <mergeCell ref="I44:N44"/>
  </mergeCells>
  <conditionalFormatting sqref="I41:N45">
    <cfRule type="expression" dxfId="9" priority="3">
      <formula>$D41=""</formula>
    </cfRule>
  </conditionalFormatting>
  <conditionalFormatting sqref="I18:O21">
    <cfRule type="expression" dxfId="8" priority="4">
      <formula>$D18=""</formula>
    </cfRule>
  </conditionalFormatting>
  <conditionalFormatting sqref="O41:O45">
    <cfRule type="expression" dxfId="7" priority="1">
      <formula>$D41=""</formula>
    </cfRule>
  </conditionalFormatting>
  <dataValidations count="1">
    <dataValidation type="decimal" operator="greaterThanOrEqual" allowBlank="1" showInputMessage="1" showErrorMessage="1" sqref="D18:D21" xr:uid="{8B10340E-6995-48D9-8024-609DD785FF70}">
      <formula1>0</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drawing r:id="rId2"/>
  <legacyDrawing r:id="rId3"/>
  <controls>
    <mc:AlternateContent xmlns:mc="http://schemas.openxmlformats.org/markup-compatibility/2006">
      <mc:Choice Requires="x14">
        <control shapeId="7170" r:id="rId4" name="AddRows3Button">
          <controlPr defaultSize="0" autoLine="0" autoPict="0" r:id="rId5">
            <anchor moveWithCells="1" sizeWithCells="1">
              <from>
                <xdr:col>11</xdr:col>
                <xdr:colOff>619125</xdr:colOff>
                <xdr:row>2</xdr:row>
                <xdr:rowOff>0</xdr:rowOff>
              </from>
              <to>
                <xdr:col>14</xdr:col>
                <xdr:colOff>0</xdr:colOff>
                <xdr:row>2</xdr:row>
                <xdr:rowOff>0</xdr:rowOff>
              </to>
            </anchor>
          </controlPr>
        </control>
      </mc:Choice>
      <mc:Fallback>
        <control shapeId="7170" r:id="rId4" name="AddRows3Button"/>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M38"/>
  <sheetViews>
    <sheetView showGridLines="0" topLeftCell="A6" workbookViewId="0">
      <selection activeCell="B37" sqref="B37:D37"/>
    </sheetView>
  </sheetViews>
  <sheetFormatPr defaultColWidth="9.140625" defaultRowHeight="12.75" x14ac:dyDescent="0.2"/>
  <cols>
    <col min="1" max="1" width="2.5703125" style="1" customWidth="1"/>
    <col min="2" max="2" width="50.28515625" style="1" customWidth="1"/>
    <col min="3" max="3" width="3.140625" style="1" customWidth="1"/>
    <col min="4" max="4" width="50.28515625" style="1" customWidth="1"/>
    <col min="5" max="5" width="9.140625" style="1"/>
    <col min="6" max="6" width="13.140625" style="1" customWidth="1"/>
    <col min="7" max="16384" width="9.140625" style="1"/>
  </cols>
  <sheetData>
    <row r="1" spans="2:13" ht="17.25" customHeight="1" x14ac:dyDescent="0.2">
      <c r="D1" s="26" t="str">
        <f>"Avrop nr: "&amp;'1 Specifikation'!B15</f>
        <v xml:space="preserve">Avrop nr: </v>
      </c>
      <c r="F1" s="27"/>
    </row>
    <row r="2" spans="2:13" ht="17.25" customHeight="1" x14ac:dyDescent="0.2"/>
    <row r="3" spans="2:13" ht="17.25" customHeight="1" x14ac:dyDescent="0.25">
      <c r="B3" s="47"/>
    </row>
    <row r="5" spans="2:13" ht="25.5" customHeight="1" x14ac:dyDescent="0.25">
      <c r="B5" s="28" t="s">
        <v>47</v>
      </c>
      <c r="C5" s="28"/>
      <c r="D5" s="28"/>
      <c r="J5" s="22"/>
      <c r="K5" s="22"/>
      <c r="L5" s="22"/>
      <c r="M5" s="22"/>
    </row>
    <row r="6" spans="2:13" ht="48.75" customHeight="1" x14ac:dyDescent="0.25">
      <c r="B6" s="788" t="str">
        <f>"Detta kontrakt reglerar avrop från ramavtalsområde "&amp;'1 Specifikation'!J5&amp;", "&amp;'1 Specifikation'!J8</f>
        <v>Detta kontrakt reglerar avrop från ramavtalsområde Företagshälsa, 23.3-3053-2023</v>
      </c>
      <c r="C6" s="789"/>
      <c r="D6" s="789"/>
      <c r="F6" s="27"/>
      <c r="J6" s="22"/>
      <c r="K6" s="22"/>
      <c r="L6" s="22"/>
      <c r="M6" s="22"/>
    </row>
    <row r="7" spans="2:13" ht="25.5" customHeight="1" x14ac:dyDescent="0.25">
      <c r="B7" s="20" t="s">
        <v>46</v>
      </c>
      <c r="C7" s="20"/>
      <c r="D7" s="20"/>
      <c r="J7" s="22"/>
      <c r="K7" s="22"/>
      <c r="L7" s="22"/>
      <c r="M7" s="22"/>
    </row>
    <row r="8" spans="2:13" ht="45.75" customHeight="1" x14ac:dyDescent="0.25">
      <c r="B8" s="601" t="s">
        <v>45</v>
      </c>
      <c r="C8" s="601"/>
      <c r="D8" s="601"/>
      <c r="G8" s="26"/>
      <c r="J8" s="22"/>
      <c r="K8" s="22"/>
      <c r="L8" s="22"/>
      <c r="M8" s="22"/>
    </row>
    <row r="9" spans="2:13" ht="18" x14ac:dyDescent="0.25">
      <c r="B9" s="10" t="s">
        <v>155</v>
      </c>
      <c r="C9" s="10"/>
      <c r="D9" s="10"/>
      <c r="G9" s="26"/>
      <c r="J9" s="22"/>
      <c r="K9" s="22"/>
      <c r="L9" s="22"/>
      <c r="M9" s="22"/>
    </row>
    <row r="10" spans="2:13" ht="18" x14ac:dyDescent="0.25">
      <c r="B10" s="601" t="s">
        <v>151</v>
      </c>
      <c r="C10" s="601"/>
      <c r="D10" s="601"/>
      <c r="J10" s="22"/>
      <c r="K10" s="22"/>
      <c r="L10" s="22"/>
      <c r="M10" s="22"/>
    </row>
    <row r="11" spans="2:13" ht="18" x14ac:dyDescent="0.25">
      <c r="B11" s="10" t="s">
        <v>152</v>
      </c>
      <c r="C11" s="10"/>
      <c r="D11" s="10"/>
      <c r="J11" s="22"/>
      <c r="K11" s="22"/>
      <c r="L11" s="22"/>
      <c r="M11" s="22"/>
    </row>
    <row r="12" spans="2:13" ht="18" x14ac:dyDescent="0.25">
      <c r="B12" s="601" t="s">
        <v>153</v>
      </c>
      <c r="C12" s="601"/>
      <c r="D12" s="601"/>
      <c r="G12" s="25"/>
      <c r="J12" s="22"/>
      <c r="K12" s="22"/>
      <c r="L12" s="22"/>
      <c r="M12" s="22"/>
    </row>
    <row r="13" spans="2:13" ht="18" x14ac:dyDescent="0.25">
      <c r="B13" s="10" t="s">
        <v>156</v>
      </c>
      <c r="C13" s="10"/>
      <c r="D13" s="10"/>
      <c r="G13" s="25"/>
      <c r="J13" s="22"/>
      <c r="K13" s="22"/>
      <c r="L13" s="22"/>
      <c r="M13" s="22"/>
    </row>
    <row r="14" spans="2:13" ht="18" x14ac:dyDescent="0.25">
      <c r="B14" s="10" t="s">
        <v>154</v>
      </c>
      <c r="C14" s="10"/>
      <c r="D14" s="10"/>
      <c r="G14" s="25"/>
      <c r="J14" s="22"/>
      <c r="K14" s="22"/>
      <c r="L14" s="22"/>
      <c r="M14" s="22"/>
    </row>
    <row r="15" spans="2:13" ht="18" customHeight="1" x14ac:dyDescent="0.25">
      <c r="B15" s="601"/>
      <c r="C15" s="601"/>
      <c r="D15" s="601"/>
      <c r="J15" s="22"/>
      <c r="K15" s="22"/>
      <c r="L15" s="22"/>
      <c r="M15" s="22"/>
    </row>
    <row r="16" spans="2:13" ht="41.25" customHeight="1" x14ac:dyDescent="0.25">
      <c r="B16" s="601" t="s">
        <v>44</v>
      </c>
      <c r="C16" s="601"/>
      <c r="D16" s="601"/>
      <c r="J16" s="22"/>
      <c r="K16" s="22"/>
      <c r="L16" s="22"/>
      <c r="M16" s="22"/>
    </row>
    <row r="17" spans="1:13" ht="15" customHeight="1" x14ac:dyDescent="0.3">
      <c r="B17" s="24"/>
      <c r="C17" s="23"/>
      <c r="D17" s="23"/>
      <c r="J17" s="22"/>
      <c r="K17" s="22"/>
      <c r="L17" s="22"/>
      <c r="M17" s="22"/>
    </row>
    <row r="18" spans="1:13" s="21" customFormat="1" ht="24" customHeight="1" x14ac:dyDescent="0.2">
      <c r="B18" s="20" t="s">
        <v>37</v>
      </c>
      <c r="C18" s="20"/>
      <c r="D18" s="20"/>
    </row>
    <row r="19" spans="1:13" ht="67.5" customHeight="1" x14ac:dyDescent="0.2">
      <c r="B19" s="601" t="s">
        <v>162</v>
      </c>
      <c r="C19" s="601"/>
      <c r="D19" s="601"/>
    </row>
    <row r="20" spans="1:13" ht="26.25" customHeight="1" x14ac:dyDescent="0.2">
      <c r="B20" s="10"/>
      <c r="C20" s="10"/>
      <c r="D20" s="10"/>
    </row>
    <row r="21" spans="1:13" s="9" customFormat="1" ht="18" customHeight="1" x14ac:dyDescent="0.2">
      <c r="A21" s="1"/>
      <c r="B21" s="8" t="s">
        <v>43</v>
      </c>
      <c r="C21"/>
      <c r="D21" s="8" t="s">
        <v>42</v>
      </c>
      <c r="E21" s="20"/>
    </row>
    <row r="22" spans="1:13" s="9" customFormat="1" ht="23.25" customHeight="1" x14ac:dyDescent="0.2">
      <c r="A22" s="1"/>
      <c r="B22" s="103">
        <f>'1 Specifikation'!B9</f>
        <v>0</v>
      </c>
      <c r="C22"/>
      <c r="D22" s="105">
        <f>'1 Specifikation'!P9</f>
        <v>0</v>
      </c>
    </row>
    <row r="23" spans="1:13" s="9" customFormat="1" ht="12.75" customHeight="1" x14ac:dyDescent="0.2">
      <c r="A23" s="1"/>
      <c r="B23" s="19" t="s">
        <v>41</v>
      </c>
      <c r="C23"/>
      <c r="D23" s="19" t="s">
        <v>41</v>
      </c>
    </row>
    <row r="24" spans="1:13" s="9" customFormat="1" ht="18" customHeight="1" x14ac:dyDescent="0.2">
      <c r="A24" s="1"/>
      <c r="B24" s="104">
        <f>'1 Specifikation'!H9</f>
        <v>0</v>
      </c>
      <c r="C24"/>
      <c r="D24" s="106">
        <f>'1 Specifikation'!V9</f>
        <v>0</v>
      </c>
    </row>
    <row r="25" spans="1:13" s="9" customFormat="1" ht="44.25" customHeight="1" x14ac:dyDescent="0.2">
      <c r="A25" s="1"/>
      <c r="B25" s="18"/>
      <c r="C25"/>
      <c r="D25"/>
    </row>
    <row r="26" spans="1:13" s="9" customFormat="1" x14ac:dyDescent="0.2">
      <c r="B26" s="15" t="s">
        <v>38</v>
      </c>
      <c r="D26" s="15" t="s">
        <v>38</v>
      </c>
    </row>
    <row r="27" spans="1:13" s="9" customFormat="1" ht="28.5" customHeight="1" x14ac:dyDescent="0.2">
      <c r="B27" s="17"/>
      <c r="D27" s="16"/>
    </row>
    <row r="28" spans="1:13" ht="16.5" customHeight="1" x14ac:dyDescent="0.2">
      <c r="A28" s="9"/>
      <c r="B28" s="9"/>
      <c r="C28" s="9"/>
      <c r="D28" s="9"/>
    </row>
    <row r="29" spans="1:13" ht="25.5" x14ac:dyDescent="0.2">
      <c r="A29" s="9"/>
      <c r="B29" s="44" t="s">
        <v>53</v>
      </c>
      <c r="C29" s="9"/>
      <c r="D29" s="44" t="s">
        <v>54</v>
      </c>
    </row>
    <row r="30" spans="1:13" x14ac:dyDescent="0.2">
      <c r="A30" s="9"/>
      <c r="B30" s="14"/>
      <c r="C30" s="9"/>
      <c r="D30" s="13"/>
    </row>
    <row r="31" spans="1:13" x14ac:dyDescent="0.2">
      <c r="A31" s="9"/>
      <c r="B31" s="12"/>
      <c r="C31" s="9"/>
      <c r="D31" s="11"/>
    </row>
    <row r="32" spans="1:13" x14ac:dyDescent="0.2">
      <c r="A32" s="10"/>
      <c r="B32" s="10"/>
      <c r="C32" s="10"/>
      <c r="D32" s="9"/>
    </row>
    <row r="33" spans="2:4" ht="15.75" customHeight="1" x14ac:dyDescent="0.2">
      <c r="B33" s="8" t="s">
        <v>40</v>
      </c>
      <c r="C33" s="8"/>
      <c r="D33" s="8"/>
    </row>
    <row r="34" spans="2:4" x14ac:dyDescent="0.2">
      <c r="B34" s="785"/>
      <c r="C34" s="786"/>
      <c r="D34" s="787"/>
    </row>
    <row r="35" spans="2:4" x14ac:dyDescent="0.2">
      <c r="B35" s="785"/>
      <c r="C35" s="786"/>
      <c r="D35" s="787"/>
    </row>
    <row r="36" spans="2:4" x14ac:dyDescent="0.2">
      <c r="B36" s="785"/>
      <c r="C36" s="786"/>
      <c r="D36" s="787"/>
    </row>
    <row r="37" spans="2:4" x14ac:dyDescent="0.2">
      <c r="B37" s="785"/>
      <c r="C37" s="786"/>
      <c r="D37" s="787"/>
    </row>
    <row r="38" spans="2:4" x14ac:dyDescent="0.2">
      <c r="B38" s="785"/>
      <c r="C38" s="786"/>
      <c r="D38" s="787"/>
    </row>
  </sheetData>
  <sheetProtection algorithmName="SHA-512" hashValue="fEoMQzetrn0E4G9Z50V61XyExRiN9j8bCCmvYCtpSelzX4y+oa3XScgnc9K+MBBTmVVCN4sJdnWdEU8h5MOaCA==" saltValue="UOq2scOrypQB/5EylwM+cA==" spinCount="100000" sheet="1" objects="1" scenarios="1" selectLockedCells="1"/>
  <mergeCells count="12">
    <mergeCell ref="B38:D38"/>
    <mergeCell ref="B19:D19"/>
    <mergeCell ref="B34:D34"/>
    <mergeCell ref="B6:D6"/>
    <mergeCell ref="B35:D35"/>
    <mergeCell ref="B36:D36"/>
    <mergeCell ref="B37:D37"/>
    <mergeCell ref="B8:D8"/>
    <mergeCell ref="B10:D10"/>
    <mergeCell ref="B12:D12"/>
    <mergeCell ref="B15:D15"/>
    <mergeCell ref="B16:D16"/>
  </mergeCells>
  <pageMargins left="0.74803149606299213" right="0.74803149606299213" top="0.39370078740157483" bottom="0.98425196850393704" header="0.51181102362204722" footer="0.51181102362204722"/>
  <pageSetup paperSize="9" scale="80" fitToHeight="2" orientation="portrait" r:id="rId1"/>
  <headerFooter alignWithMargins="0">
    <oddFooter>&amp;R&amp;P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E0C48-8A46-4441-9B4A-F6475A0FEDF5}">
  <sheetPr codeName="Sheet3">
    <pageSetUpPr fitToPage="1"/>
  </sheetPr>
  <dimension ref="A1:AO217"/>
  <sheetViews>
    <sheetView showGridLines="0" workbookViewId="0">
      <selection activeCell="D58" sqref="D58"/>
    </sheetView>
  </sheetViews>
  <sheetFormatPr defaultRowHeight="12.75" outlineLevelRow="1" outlineLevelCol="1" x14ac:dyDescent="0.2"/>
  <cols>
    <col min="1" max="1" width="39" style="254" customWidth="1"/>
    <col min="2" max="2" width="6.5703125" style="256" bestFit="1" customWidth="1"/>
    <col min="3" max="10" width="6.5703125" style="254" customWidth="1"/>
    <col min="11" max="15" width="6.5703125" style="254" hidden="1" customWidth="1"/>
    <col min="16" max="19" width="9.140625" style="254" hidden="1" customWidth="1" outlineLevel="1"/>
    <col min="20" max="20" width="13.140625" style="254" hidden="1" customWidth="1" outlineLevel="1"/>
    <col min="21" max="29" width="9.140625" style="254" hidden="1" customWidth="1" outlineLevel="1"/>
    <col min="30" max="30" width="7.140625" style="254" customWidth="1" collapsed="1"/>
    <col min="31" max="244" width="9.140625" style="254"/>
    <col min="245" max="245" width="39" style="254" customWidth="1"/>
    <col min="246" max="246" width="6.5703125" style="254" bestFit="1" customWidth="1"/>
    <col min="247" max="260" width="6.5703125" style="254" customWidth="1"/>
    <col min="261" max="274" width="0" style="254" hidden="1" customWidth="1"/>
    <col min="275" max="275" width="7.140625" style="254" customWidth="1"/>
    <col min="276" max="500" width="9.140625" style="254"/>
    <col min="501" max="501" width="39" style="254" customWidth="1"/>
    <col min="502" max="502" width="6.5703125" style="254" bestFit="1" customWidth="1"/>
    <col min="503" max="516" width="6.5703125" style="254" customWidth="1"/>
    <col min="517" max="530" width="0" style="254" hidden="1" customWidth="1"/>
    <col min="531" max="531" width="7.140625" style="254" customWidth="1"/>
    <col min="532" max="756" width="9.140625" style="254"/>
    <col min="757" max="757" width="39" style="254" customWidth="1"/>
    <col min="758" max="758" width="6.5703125" style="254" bestFit="1" customWidth="1"/>
    <col min="759" max="772" width="6.5703125" style="254" customWidth="1"/>
    <col min="773" max="786" width="0" style="254" hidden="1" customWidth="1"/>
    <col min="787" max="787" width="7.140625" style="254" customWidth="1"/>
    <col min="788" max="1012" width="9.140625" style="254"/>
    <col min="1013" max="1013" width="39" style="254" customWidth="1"/>
    <col min="1014" max="1014" width="6.5703125" style="254" bestFit="1" customWidth="1"/>
    <col min="1015" max="1028" width="6.5703125" style="254" customWidth="1"/>
    <col min="1029" max="1042" width="0" style="254" hidden="1" customWidth="1"/>
    <col min="1043" max="1043" width="7.140625" style="254" customWidth="1"/>
    <col min="1044" max="1268" width="9.140625" style="254"/>
    <col min="1269" max="1269" width="39" style="254" customWidth="1"/>
    <col min="1270" max="1270" width="6.5703125" style="254" bestFit="1" customWidth="1"/>
    <col min="1271" max="1284" width="6.5703125" style="254" customWidth="1"/>
    <col min="1285" max="1298" width="0" style="254" hidden="1" customWidth="1"/>
    <col min="1299" max="1299" width="7.140625" style="254" customWidth="1"/>
    <col min="1300" max="1524" width="9.140625" style="254"/>
    <col min="1525" max="1525" width="39" style="254" customWidth="1"/>
    <col min="1526" max="1526" width="6.5703125" style="254" bestFit="1" customWidth="1"/>
    <col min="1527" max="1540" width="6.5703125" style="254" customWidth="1"/>
    <col min="1541" max="1554" width="0" style="254" hidden="1" customWidth="1"/>
    <col min="1555" max="1555" width="7.140625" style="254" customWidth="1"/>
    <col min="1556" max="1780" width="9.140625" style="254"/>
    <col min="1781" max="1781" width="39" style="254" customWidth="1"/>
    <col min="1782" max="1782" width="6.5703125" style="254" bestFit="1" customWidth="1"/>
    <col min="1783" max="1796" width="6.5703125" style="254" customWidth="1"/>
    <col min="1797" max="1810" width="0" style="254" hidden="1" customWidth="1"/>
    <col min="1811" max="1811" width="7.140625" style="254" customWidth="1"/>
    <col min="1812" max="2036" width="9.140625" style="254"/>
    <col min="2037" max="2037" width="39" style="254" customWidth="1"/>
    <col min="2038" max="2038" width="6.5703125" style="254" bestFit="1" customWidth="1"/>
    <col min="2039" max="2052" width="6.5703125" style="254" customWidth="1"/>
    <col min="2053" max="2066" width="0" style="254" hidden="1" customWidth="1"/>
    <col min="2067" max="2067" width="7.140625" style="254" customWidth="1"/>
    <col min="2068" max="2292" width="9.140625" style="254"/>
    <col min="2293" max="2293" width="39" style="254" customWidth="1"/>
    <col min="2294" max="2294" width="6.5703125" style="254" bestFit="1" customWidth="1"/>
    <col min="2295" max="2308" width="6.5703125" style="254" customWidth="1"/>
    <col min="2309" max="2322" width="0" style="254" hidden="1" customWidth="1"/>
    <col min="2323" max="2323" width="7.140625" style="254" customWidth="1"/>
    <col min="2324" max="2548" width="9.140625" style="254"/>
    <col min="2549" max="2549" width="39" style="254" customWidth="1"/>
    <col min="2550" max="2550" width="6.5703125" style="254" bestFit="1" customWidth="1"/>
    <col min="2551" max="2564" width="6.5703125" style="254" customWidth="1"/>
    <col min="2565" max="2578" width="0" style="254" hidden="1" customWidth="1"/>
    <col min="2579" max="2579" width="7.140625" style="254" customWidth="1"/>
    <col min="2580" max="2804" width="9.140625" style="254"/>
    <col min="2805" max="2805" width="39" style="254" customWidth="1"/>
    <col min="2806" max="2806" width="6.5703125" style="254" bestFit="1" customWidth="1"/>
    <col min="2807" max="2820" width="6.5703125" style="254" customWidth="1"/>
    <col min="2821" max="2834" width="0" style="254" hidden="1" customWidth="1"/>
    <col min="2835" max="2835" width="7.140625" style="254" customWidth="1"/>
    <col min="2836" max="3060" width="9.140625" style="254"/>
    <col min="3061" max="3061" width="39" style="254" customWidth="1"/>
    <col min="3062" max="3062" width="6.5703125" style="254" bestFit="1" customWidth="1"/>
    <col min="3063" max="3076" width="6.5703125" style="254" customWidth="1"/>
    <col min="3077" max="3090" width="0" style="254" hidden="1" customWidth="1"/>
    <col min="3091" max="3091" width="7.140625" style="254" customWidth="1"/>
    <col min="3092" max="3316" width="9.140625" style="254"/>
    <col min="3317" max="3317" width="39" style="254" customWidth="1"/>
    <col min="3318" max="3318" width="6.5703125" style="254" bestFit="1" customWidth="1"/>
    <col min="3319" max="3332" width="6.5703125" style="254" customWidth="1"/>
    <col min="3333" max="3346" width="0" style="254" hidden="1" customWidth="1"/>
    <col min="3347" max="3347" width="7.140625" style="254" customWidth="1"/>
    <col min="3348" max="3572" width="9.140625" style="254"/>
    <col min="3573" max="3573" width="39" style="254" customWidth="1"/>
    <col min="3574" max="3574" width="6.5703125" style="254" bestFit="1" customWidth="1"/>
    <col min="3575" max="3588" width="6.5703125" style="254" customWidth="1"/>
    <col min="3589" max="3602" width="0" style="254" hidden="1" customWidth="1"/>
    <col min="3603" max="3603" width="7.140625" style="254" customWidth="1"/>
    <col min="3604" max="3828" width="9.140625" style="254"/>
    <col min="3829" max="3829" width="39" style="254" customWidth="1"/>
    <col min="3830" max="3830" width="6.5703125" style="254" bestFit="1" customWidth="1"/>
    <col min="3831" max="3844" width="6.5703125" style="254" customWidth="1"/>
    <col min="3845" max="3858" width="0" style="254" hidden="1" customWidth="1"/>
    <col min="3859" max="3859" width="7.140625" style="254" customWidth="1"/>
    <col min="3860" max="4084" width="9.140625" style="254"/>
    <col min="4085" max="4085" width="39" style="254" customWidth="1"/>
    <col min="4086" max="4086" width="6.5703125" style="254" bestFit="1" customWidth="1"/>
    <col min="4087" max="4100" width="6.5703125" style="254" customWidth="1"/>
    <col min="4101" max="4114" width="0" style="254" hidden="1" customWidth="1"/>
    <col min="4115" max="4115" width="7.140625" style="254" customWidth="1"/>
    <col min="4116" max="4340" width="9.140625" style="254"/>
    <col min="4341" max="4341" width="39" style="254" customWidth="1"/>
    <col min="4342" max="4342" width="6.5703125" style="254" bestFit="1" customWidth="1"/>
    <col min="4343" max="4356" width="6.5703125" style="254" customWidth="1"/>
    <col min="4357" max="4370" width="0" style="254" hidden="1" customWidth="1"/>
    <col min="4371" max="4371" width="7.140625" style="254" customWidth="1"/>
    <col min="4372" max="4596" width="9.140625" style="254"/>
    <col min="4597" max="4597" width="39" style="254" customWidth="1"/>
    <col min="4598" max="4598" width="6.5703125" style="254" bestFit="1" customWidth="1"/>
    <col min="4599" max="4612" width="6.5703125" style="254" customWidth="1"/>
    <col min="4613" max="4626" width="0" style="254" hidden="1" customWidth="1"/>
    <col min="4627" max="4627" width="7.140625" style="254" customWidth="1"/>
    <col min="4628" max="4852" width="9.140625" style="254"/>
    <col min="4853" max="4853" width="39" style="254" customWidth="1"/>
    <col min="4854" max="4854" width="6.5703125" style="254" bestFit="1" customWidth="1"/>
    <col min="4855" max="4868" width="6.5703125" style="254" customWidth="1"/>
    <col min="4869" max="4882" width="0" style="254" hidden="1" customWidth="1"/>
    <col min="4883" max="4883" width="7.140625" style="254" customWidth="1"/>
    <col min="4884" max="5108" width="9.140625" style="254"/>
    <col min="5109" max="5109" width="39" style="254" customWidth="1"/>
    <col min="5110" max="5110" width="6.5703125" style="254" bestFit="1" customWidth="1"/>
    <col min="5111" max="5124" width="6.5703125" style="254" customWidth="1"/>
    <col min="5125" max="5138" width="0" style="254" hidden="1" customWidth="1"/>
    <col min="5139" max="5139" width="7.140625" style="254" customWidth="1"/>
    <col min="5140" max="5364" width="9.140625" style="254"/>
    <col min="5365" max="5365" width="39" style="254" customWidth="1"/>
    <col min="5366" max="5366" width="6.5703125" style="254" bestFit="1" customWidth="1"/>
    <col min="5367" max="5380" width="6.5703125" style="254" customWidth="1"/>
    <col min="5381" max="5394" width="0" style="254" hidden="1" customWidth="1"/>
    <col min="5395" max="5395" width="7.140625" style="254" customWidth="1"/>
    <col min="5396" max="5620" width="9.140625" style="254"/>
    <col min="5621" max="5621" width="39" style="254" customWidth="1"/>
    <col min="5622" max="5622" width="6.5703125" style="254" bestFit="1" customWidth="1"/>
    <col min="5623" max="5636" width="6.5703125" style="254" customWidth="1"/>
    <col min="5637" max="5650" width="0" style="254" hidden="1" customWidth="1"/>
    <col min="5651" max="5651" width="7.140625" style="254" customWidth="1"/>
    <col min="5652" max="5876" width="9.140625" style="254"/>
    <col min="5877" max="5877" width="39" style="254" customWidth="1"/>
    <col min="5878" max="5878" width="6.5703125" style="254" bestFit="1" customWidth="1"/>
    <col min="5879" max="5892" width="6.5703125" style="254" customWidth="1"/>
    <col min="5893" max="5906" width="0" style="254" hidden="1" customWidth="1"/>
    <col min="5907" max="5907" width="7.140625" style="254" customWidth="1"/>
    <col min="5908" max="6132" width="9.140625" style="254"/>
    <col min="6133" max="6133" width="39" style="254" customWidth="1"/>
    <col min="6134" max="6134" width="6.5703125" style="254" bestFit="1" customWidth="1"/>
    <col min="6135" max="6148" width="6.5703125" style="254" customWidth="1"/>
    <col min="6149" max="6162" width="0" style="254" hidden="1" customWidth="1"/>
    <col min="6163" max="6163" width="7.140625" style="254" customWidth="1"/>
    <col min="6164" max="6388" width="9.140625" style="254"/>
    <col min="6389" max="6389" width="39" style="254" customWidth="1"/>
    <col min="6390" max="6390" width="6.5703125" style="254" bestFit="1" customWidth="1"/>
    <col min="6391" max="6404" width="6.5703125" style="254" customWidth="1"/>
    <col min="6405" max="6418" width="0" style="254" hidden="1" customWidth="1"/>
    <col min="6419" max="6419" width="7.140625" style="254" customWidth="1"/>
    <col min="6420" max="6644" width="9.140625" style="254"/>
    <col min="6645" max="6645" width="39" style="254" customWidth="1"/>
    <col min="6646" max="6646" width="6.5703125" style="254" bestFit="1" customWidth="1"/>
    <col min="6647" max="6660" width="6.5703125" style="254" customWidth="1"/>
    <col min="6661" max="6674" width="0" style="254" hidden="1" customWidth="1"/>
    <col min="6675" max="6675" width="7.140625" style="254" customWidth="1"/>
    <col min="6676" max="6900" width="9.140625" style="254"/>
    <col min="6901" max="6901" width="39" style="254" customWidth="1"/>
    <col min="6902" max="6902" width="6.5703125" style="254" bestFit="1" customWidth="1"/>
    <col min="6903" max="6916" width="6.5703125" style="254" customWidth="1"/>
    <col min="6917" max="6930" width="0" style="254" hidden="1" customWidth="1"/>
    <col min="6931" max="6931" width="7.140625" style="254" customWidth="1"/>
    <col min="6932" max="7156" width="9.140625" style="254"/>
    <col min="7157" max="7157" width="39" style="254" customWidth="1"/>
    <col min="7158" max="7158" width="6.5703125" style="254" bestFit="1" customWidth="1"/>
    <col min="7159" max="7172" width="6.5703125" style="254" customWidth="1"/>
    <col min="7173" max="7186" width="0" style="254" hidden="1" customWidth="1"/>
    <col min="7187" max="7187" width="7.140625" style="254" customWidth="1"/>
    <col min="7188" max="7412" width="9.140625" style="254"/>
    <col min="7413" max="7413" width="39" style="254" customWidth="1"/>
    <col min="7414" max="7414" width="6.5703125" style="254" bestFit="1" customWidth="1"/>
    <col min="7415" max="7428" width="6.5703125" style="254" customWidth="1"/>
    <col min="7429" max="7442" width="0" style="254" hidden="1" customWidth="1"/>
    <col min="7443" max="7443" width="7.140625" style="254" customWidth="1"/>
    <col min="7444" max="7668" width="9.140625" style="254"/>
    <col min="7669" max="7669" width="39" style="254" customWidth="1"/>
    <col min="7670" max="7670" width="6.5703125" style="254" bestFit="1" customWidth="1"/>
    <col min="7671" max="7684" width="6.5703125" style="254" customWidth="1"/>
    <col min="7685" max="7698" width="0" style="254" hidden="1" customWidth="1"/>
    <col min="7699" max="7699" width="7.140625" style="254" customWidth="1"/>
    <col min="7700" max="7924" width="9.140625" style="254"/>
    <col min="7925" max="7925" width="39" style="254" customWidth="1"/>
    <col min="7926" max="7926" width="6.5703125" style="254" bestFit="1" customWidth="1"/>
    <col min="7927" max="7940" width="6.5703125" style="254" customWidth="1"/>
    <col min="7941" max="7954" width="0" style="254" hidden="1" customWidth="1"/>
    <col min="7955" max="7955" width="7.140625" style="254" customWidth="1"/>
    <col min="7956" max="8180" width="9.140625" style="254"/>
    <col min="8181" max="8181" width="39" style="254" customWidth="1"/>
    <col min="8182" max="8182" width="6.5703125" style="254" bestFit="1" customWidth="1"/>
    <col min="8183" max="8196" width="6.5703125" style="254" customWidth="1"/>
    <col min="8197" max="8210" width="0" style="254" hidden="1" customWidth="1"/>
    <col min="8211" max="8211" width="7.140625" style="254" customWidth="1"/>
    <col min="8212" max="8436" width="9.140625" style="254"/>
    <col min="8437" max="8437" width="39" style="254" customWidth="1"/>
    <col min="8438" max="8438" width="6.5703125" style="254" bestFit="1" customWidth="1"/>
    <col min="8439" max="8452" width="6.5703125" style="254" customWidth="1"/>
    <col min="8453" max="8466" width="0" style="254" hidden="1" customWidth="1"/>
    <col min="8467" max="8467" width="7.140625" style="254" customWidth="1"/>
    <col min="8468" max="8692" width="9.140625" style="254"/>
    <col min="8693" max="8693" width="39" style="254" customWidth="1"/>
    <col min="8694" max="8694" width="6.5703125" style="254" bestFit="1" customWidth="1"/>
    <col min="8695" max="8708" width="6.5703125" style="254" customWidth="1"/>
    <col min="8709" max="8722" width="0" style="254" hidden="1" customWidth="1"/>
    <col min="8723" max="8723" width="7.140625" style="254" customWidth="1"/>
    <col min="8724" max="8948" width="9.140625" style="254"/>
    <col min="8949" max="8949" width="39" style="254" customWidth="1"/>
    <col min="8950" max="8950" width="6.5703125" style="254" bestFit="1" customWidth="1"/>
    <col min="8951" max="8964" width="6.5703125" style="254" customWidth="1"/>
    <col min="8965" max="8978" width="0" style="254" hidden="1" customWidth="1"/>
    <col min="8979" max="8979" width="7.140625" style="254" customWidth="1"/>
    <col min="8980" max="9204" width="9.140625" style="254"/>
    <col min="9205" max="9205" width="39" style="254" customWidth="1"/>
    <col min="9206" max="9206" width="6.5703125" style="254" bestFit="1" customWidth="1"/>
    <col min="9207" max="9220" width="6.5703125" style="254" customWidth="1"/>
    <col min="9221" max="9234" width="0" style="254" hidden="1" customWidth="1"/>
    <col min="9235" max="9235" width="7.140625" style="254" customWidth="1"/>
    <col min="9236" max="9460" width="9.140625" style="254"/>
    <col min="9461" max="9461" width="39" style="254" customWidth="1"/>
    <col min="9462" max="9462" width="6.5703125" style="254" bestFit="1" customWidth="1"/>
    <col min="9463" max="9476" width="6.5703125" style="254" customWidth="1"/>
    <col min="9477" max="9490" width="0" style="254" hidden="1" customWidth="1"/>
    <col min="9491" max="9491" width="7.140625" style="254" customWidth="1"/>
    <col min="9492" max="9716" width="9.140625" style="254"/>
    <col min="9717" max="9717" width="39" style="254" customWidth="1"/>
    <col min="9718" max="9718" width="6.5703125" style="254" bestFit="1" customWidth="1"/>
    <col min="9719" max="9732" width="6.5703125" style="254" customWidth="1"/>
    <col min="9733" max="9746" width="0" style="254" hidden="1" customWidth="1"/>
    <col min="9747" max="9747" width="7.140625" style="254" customWidth="1"/>
    <col min="9748" max="9972" width="9.140625" style="254"/>
    <col min="9973" max="9973" width="39" style="254" customWidth="1"/>
    <col min="9974" max="9974" width="6.5703125" style="254" bestFit="1" customWidth="1"/>
    <col min="9975" max="9988" width="6.5703125" style="254" customWidth="1"/>
    <col min="9989" max="10002" width="0" style="254" hidden="1" customWidth="1"/>
    <col min="10003" max="10003" width="7.140625" style="254" customWidth="1"/>
    <col min="10004" max="10228" width="9.140625" style="254"/>
    <col min="10229" max="10229" width="39" style="254" customWidth="1"/>
    <col min="10230" max="10230" width="6.5703125" style="254" bestFit="1" customWidth="1"/>
    <col min="10231" max="10244" width="6.5703125" style="254" customWidth="1"/>
    <col min="10245" max="10258" width="0" style="254" hidden="1" customWidth="1"/>
    <col min="10259" max="10259" width="7.140625" style="254" customWidth="1"/>
    <col min="10260" max="10484" width="9.140625" style="254"/>
    <col min="10485" max="10485" width="39" style="254" customWidth="1"/>
    <col min="10486" max="10486" width="6.5703125" style="254" bestFit="1" customWidth="1"/>
    <col min="10487" max="10500" width="6.5703125" style="254" customWidth="1"/>
    <col min="10501" max="10514" width="0" style="254" hidden="1" customWidth="1"/>
    <col min="10515" max="10515" width="7.140625" style="254" customWidth="1"/>
    <col min="10516" max="10740" width="9.140625" style="254"/>
    <col min="10741" max="10741" width="39" style="254" customWidth="1"/>
    <col min="10742" max="10742" width="6.5703125" style="254" bestFit="1" customWidth="1"/>
    <col min="10743" max="10756" width="6.5703125" style="254" customWidth="1"/>
    <col min="10757" max="10770" width="0" style="254" hidden="1" customWidth="1"/>
    <col min="10771" max="10771" width="7.140625" style="254" customWidth="1"/>
    <col min="10772" max="10996" width="9.140625" style="254"/>
    <col min="10997" max="10997" width="39" style="254" customWidth="1"/>
    <col min="10998" max="10998" width="6.5703125" style="254" bestFit="1" customWidth="1"/>
    <col min="10999" max="11012" width="6.5703125" style="254" customWidth="1"/>
    <col min="11013" max="11026" width="0" style="254" hidden="1" customWidth="1"/>
    <col min="11027" max="11027" width="7.140625" style="254" customWidth="1"/>
    <col min="11028" max="11252" width="9.140625" style="254"/>
    <col min="11253" max="11253" width="39" style="254" customWidth="1"/>
    <col min="11254" max="11254" width="6.5703125" style="254" bestFit="1" customWidth="1"/>
    <col min="11255" max="11268" width="6.5703125" style="254" customWidth="1"/>
    <col min="11269" max="11282" width="0" style="254" hidden="1" customWidth="1"/>
    <col min="11283" max="11283" width="7.140625" style="254" customWidth="1"/>
    <col min="11284" max="11508" width="9.140625" style="254"/>
    <col min="11509" max="11509" width="39" style="254" customWidth="1"/>
    <col min="11510" max="11510" width="6.5703125" style="254" bestFit="1" customWidth="1"/>
    <col min="11511" max="11524" width="6.5703125" style="254" customWidth="1"/>
    <col min="11525" max="11538" width="0" style="254" hidden="1" customWidth="1"/>
    <col min="11539" max="11539" width="7.140625" style="254" customWidth="1"/>
    <col min="11540" max="11764" width="9.140625" style="254"/>
    <col min="11765" max="11765" width="39" style="254" customWidth="1"/>
    <col min="11766" max="11766" width="6.5703125" style="254" bestFit="1" customWidth="1"/>
    <col min="11767" max="11780" width="6.5703125" style="254" customWidth="1"/>
    <col min="11781" max="11794" width="0" style="254" hidden="1" customWidth="1"/>
    <col min="11795" max="11795" width="7.140625" style="254" customWidth="1"/>
    <col min="11796" max="12020" width="9.140625" style="254"/>
    <col min="12021" max="12021" width="39" style="254" customWidth="1"/>
    <col min="12022" max="12022" width="6.5703125" style="254" bestFit="1" customWidth="1"/>
    <col min="12023" max="12036" width="6.5703125" style="254" customWidth="1"/>
    <col min="12037" max="12050" width="0" style="254" hidden="1" customWidth="1"/>
    <col min="12051" max="12051" width="7.140625" style="254" customWidth="1"/>
    <col min="12052" max="12276" width="9.140625" style="254"/>
    <col min="12277" max="12277" width="39" style="254" customWidth="1"/>
    <col min="12278" max="12278" width="6.5703125" style="254" bestFit="1" customWidth="1"/>
    <col min="12279" max="12292" width="6.5703125" style="254" customWidth="1"/>
    <col min="12293" max="12306" width="0" style="254" hidden="1" customWidth="1"/>
    <col min="12307" max="12307" width="7.140625" style="254" customWidth="1"/>
    <col min="12308" max="12532" width="9.140625" style="254"/>
    <col min="12533" max="12533" width="39" style="254" customWidth="1"/>
    <col min="12534" max="12534" width="6.5703125" style="254" bestFit="1" customWidth="1"/>
    <col min="12535" max="12548" width="6.5703125" style="254" customWidth="1"/>
    <col min="12549" max="12562" width="0" style="254" hidden="1" customWidth="1"/>
    <col min="12563" max="12563" width="7.140625" style="254" customWidth="1"/>
    <col min="12564" max="12788" width="9.140625" style="254"/>
    <col min="12789" max="12789" width="39" style="254" customWidth="1"/>
    <col min="12790" max="12790" width="6.5703125" style="254" bestFit="1" customWidth="1"/>
    <col min="12791" max="12804" width="6.5703125" style="254" customWidth="1"/>
    <col min="12805" max="12818" width="0" style="254" hidden="1" customWidth="1"/>
    <col min="12819" max="12819" width="7.140625" style="254" customWidth="1"/>
    <col min="12820" max="13044" width="9.140625" style="254"/>
    <col min="13045" max="13045" width="39" style="254" customWidth="1"/>
    <col min="13046" max="13046" width="6.5703125" style="254" bestFit="1" customWidth="1"/>
    <col min="13047" max="13060" width="6.5703125" style="254" customWidth="1"/>
    <col min="13061" max="13074" width="0" style="254" hidden="1" customWidth="1"/>
    <col min="13075" max="13075" width="7.140625" style="254" customWidth="1"/>
    <col min="13076" max="13300" width="9.140625" style="254"/>
    <col min="13301" max="13301" width="39" style="254" customWidth="1"/>
    <col min="13302" max="13302" width="6.5703125" style="254" bestFit="1" customWidth="1"/>
    <col min="13303" max="13316" width="6.5703125" style="254" customWidth="1"/>
    <col min="13317" max="13330" width="0" style="254" hidden="1" customWidth="1"/>
    <col min="13331" max="13331" width="7.140625" style="254" customWidth="1"/>
    <col min="13332" max="13556" width="9.140625" style="254"/>
    <col min="13557" max="13557" width="39" style="254" customWidth="1"/>
    <col min="13558" max="13558" width="6.5703125" style="254" bestFit="1" customWidth="1"/>
    <col min="13559" max="13572" width="6.5703125" style="254" customWidth="1"/>
    <col min="13573" max="13586" width="0" style="254" hidden="1" customWidth="1"/>
    <col min="13587" max="13587" width="7.140625" style="254" customWidth="1"/>
    <col min="13588" max="13812" width="9.140625" style="254"/>
    <col min="13813" max="13813" width="39" style="254" customWidth="1"/>
    <col min="13814" max="13814" width="6.5703125" style="254" bestFit="1" customWidth="1"/>
    <col min="13815" max="13828" width="6.5703125" style="254" customWidth="1"/>
    <col min="13829" max="13842" width="0" style="254" hidden="1" customWidth="1"/>
    <col min="13843" max="13843" width="7.140625" style="254" customWidth="1"/>
    <col min="13844" max="14068" width="9.140625" style="254"/>
    <col min="14069" max="14069" width="39" style="254" customWidth="1"/>
    <col min="14070" max="14070" width="6.5703125" style="254" bestFit="1" customWidth="1"/>
    <col min="14071" max="14084" width="6.5703125" style="254" customWidth="1"/>
    <col min="14085" max="14098" width="0" style="254" hidden="1" customWidth="1"/>
    <col min="14099" max="14099" width="7.140625" style="254" customWidth="1"/>
    <col min="14100" max="14324" width="9.140625" style="254"/>
    <col min="14325" max="14325" width="39" style="254" customWidth="1"/>
    <col min="14326" max="14326" width="6.5703125" style="254" bestFit="1" customWidth="1"/>
    <col min="14327" max="14340" width="6.5703125" style="254" customWidth="1"/>
    <col min="14341" max="14354" width="0" style="254" hidden="1" customWidth="1"/>
    <col min="14355" max="14355" width="7.140625" style="254" customWidth="1"/>
    <col min="14356" max="14580" width="9.140625" style="254"/>
    <col min="14581" max="14581" width="39" style="254" customWidth="1"/>
    <col min="14582" max="14582" width="6.5703125" style="254" bestFit="1" customWidth="1"/>
    <col min="14583" max="14596" width="6.5703125" style="254" customWidth="1"/>
    <col min="14597" max="14610" width="0" style="254" hidden="1" customWidth="1"/>
    <col min="14611" max="14611" width="7.140625" style="254" customWidth="1"/>
    <col min="14612" max="14836" width="9.140625" style="254"/>
    <col min="14837" max="14837" width="39" style="254" customWidth="1"/>
    <col min="14838" max="14838" width="6.5703125" style="254" bestFit="1" customWidth="1"/>
    <col min="14839" max="14852" width="6.5703125" style="254" customWidth="1"/>
    <col min="14853" max="14866" width="0" style="254" hidden="1" customWidth="1"/>
    <col min="14867" max="14867" width="7.140625" style="254" customWidth="1"/>
    <col min="14868" max="15092" width="9.140625" style="254"/>
    <col min="15093" max="15093" width="39" style="254" customWidth="1"/>
    <col min="15094" max="15094" width="6.5703125" style="254" bestFit="1" customWidth="1"/>
    <col min="15095" max="15108" width="6.5703125" style="254" customWidth="1"/>
    <col min="15109" max="15122" width="0" style="254" hidden="1" customWidth="1"/>
    <col min="15123" max="15123" width="7.140625" style="254" customWidth="1"/>
    <col min="15124" max="15348" width="9.140625" style="254"/>
    <col min="15349" max="15349" width="39" style="254" customWidth="1"/>
    <col min="15350" max="15350" width="6.5703125" style="254" bestFit="1" customWidth="1"/>
    <col min="15351" max="15364" width="6.5703125" style="254" customWidth="1"/>
    <col min="15365" max="15378" width="0" style="254" hidden="1" customWidth="1"/>
    <col min="15379" max="15379" width="7.140625" style="254" customWidth="1"/>
    <col min="15380" max="15604" width="9.140625" style="254"/>
    <col min="15605" max="15605" width="39" style="254" customWidth="1"/>
    <col min="15606" max="15606" width="6.5703125" style="254" bestFit="1" customWidth="1"/>
    <col min="15607" max="15620" width="6.5703125" style="254" customWidth="1"/>
    <col min="15621" max="15634" width="0" style="254" hidden="1" customWidth="1"/>
    <col min="15635" max="15635" width="7.140625" style="254" customWidth="1"/>
    <col min="15636" max="15860" width="9.140625" style="254"/>
    <col min="15861" max="15861" width="39" style="254" customWidth="1"/>
    <col min="15862" max="15862" width="6.5703125" style="254" bestFit="1" customWidth="1"/>
    <col min="15863" max="15876" width="6.5703125" style="254" customWidth="1"/>
    <col min="15877" max="15890" width="0" style="254" hidden="1" customWidth="1"/>
    <col min="15891" max="15891" width="7.140625" style="254" customWidth="1"/>
    <col min="15892" max="16116" width="9.140625" style="254"/>
    <col min="16117" max="16117" width="39" style="254" customWidth="1"/>
    <col min="16118" max="16118" width="6.5703125" style="254" bestFit="1" customWidth="1"/>
    <col min="16119" max="16132" width="6.5703125" style="254" customWidth="1"/>
    <col min="16133" max="16146" width="0" style="254" hidden="1" customWidth="1"/>
    <col min="16147" max="16147" width="7.140625" style="254" customWidth="1"/>
    <col min="16148" max="16384" width="9.140625" style="254"/>
  </cols>
  <sheetData>
    <row r="1" spans="1:41" s="237" customFormat="1" ht="212.25" customHeight="1" x14ac:dyDescent="0.2">
      <c r="A1" s="232" t="s">
        <v>632</v>
      </c>
      <c r="B1" s="233" t="s">
        <v>633</v>
      </c>
      <c r="C1" s="234" t="s">
        <v>972</v>
      </c>
      <c r="D1" s="234" t="s">
        <v>1053</v>
      </c>
      <c r="E1" s="234" t="s">
        <v>1057</v>
      </c>
      <c r="F1" s="234" t="s">
        <v>634</v>
      </c>
      <c r="G1" s="234" t="s">
        <v>1055</v>
      </c>
      <c r="H1" s="234" t="s">
        <v>635</v>
      </c>
      <c r="I1" s="234" t="s">
        <v>1056</v>
      </c>
      <c r="J1" s="234" t="s">
        <v>824</v>
      </c>
      <c r="K1" s="234"/>
      <c r="L1" s="234"/>
      <c r="M1" s="234"/>
      <c r="N1" s="234"/>
      <c r="O1" s="234"/>
      <c r="P1" s="402" t="str">
        <f>C1</f>
        <v>Falck Sverige AB</v>
      </c>
      <c r="Q1" s="402" t="str">
        <f t="shared" ref="Q1:W1" si="0">D1</f>
        <v>PE3 Företagshälsa AB</v>
      </c>
      <c r="R1" s="402" t="str">
        <f t="shared" si="0"/>
        <v>Clarahälsan AB</v>
      </c>
      <c r="S1" s="402" t="str">
        <f t="shared" si="0"/>
        <v>Avonova Hälsa AB</v>
      </c>
      <c r="T1" s="402" t="str">
        <f t="shared" si="0"/>
        <v>Tjugonde Företagshälsovård</v>
      </c>
      <c r="U1" s="402" t="str">
        <f t="shared" si="0"/>
        <v>Feelgood Företagshälsovård AB</v>
      </c>
      <c r="V1" s="402" t="str">
        <f t="shared" si="0"/>
        <v>Hälsobolaget i Uddevalla AB</v>
      </c>
      <c r="W1" s="402" t="str">
        <f t="shared" si="0"/>
        <v>Attundahälsan Företagshälsovård AB</v>
      </c>
      <c r="X1" s="235"/>
      <c r="Y1" s="235"/>
      <c r="Z1" s="235"/>
      <c r="AA1" s="235"/>
      <c r="AB1" s="235"/>
      <c r="AC1" s="235"/>
      <c r="AD1" s="236" t="s">
        <v>636</v>
      </c>
      <c r="AH1" s="394"/>
      <c r="AI1" s="394"/>
      <c r="AJ1" s="394"/>
      <c r="AK1" s="394"/>
      <c r="AL1" s="394"/>
      <c r="AM1" s="394"/>
      <c r="AN1" s="394"/>
      <c r="AO1" s="394"/>
    </row>
    <row r="2" spans="1:41" s="242" customFormat="1" ht="13.5" customHeight="1" x14ac:dyDescent="0.2">
      <c r="A2" s="238"/>
      <c r="B2" s="239" t="s">
        <v>637</v>
      </c>
      <c r="C2" s="240" t="s">
        <v>638</v>
      </c>
      <c r="D2" s="240"/>
      <c r="E2" s="240"/>
      <c r="F2" s="240"/>
      <c r="G2" s="240"/>
      <c r="H2" s="240"/>
      <c r="I2" s="240"/>
      <c r="J2" s="240"/>
      <c r="K2" s="240"/>
      <c r="L2" s="240"/>
      <c r="M2" s="240"/>
      <c r="N2" s="240"/>
      <c r="O2" s="240"/>
      <c r="P2" s="241"/>
      <c r="Q2" s="241"/>
      <c r="R2" s="241"/>
      <c r="S2" s="241"/>
      <c r="T2" s="241"/>
      <c r="U2" s="241"/>
      <c r="V2" s="241"/>
      <c r="W2" s="241"/>
      <c r="X2" s="241"/>
      <c r="Y2" s="241"/>
      <c r="Z2" s="241"/>
      <c r="AA2" s="241"/>
      <c r="AB2" s="241"/>
      <c r="AC2" s="241"/>
      <c r="AD2" s="241">
        <f>COUNTIF($C$4:$O$4,B4)</f>
        <v>8</v>
      </c>
    </row>
    <row r="3" spans="1:41" s="247" customFormat="1" ht="11.25" hidden="1" outlineLevel="1" x14ac:dyDescent="0.2">
      <c r="A3" s="243"/>
      <c r="B3" s="244"/>
      <c r="C3" s="245" t="b">
        <f t="shared" ref="C3:J3" si="1">C4=$B$4</f>
        <v>1</v>
      </c>
      <c r="D3" s="245" t="b">
        <f t="shared" si="1"/>
        <v>1</v>
      </c>
      <c r="E3" s="245" t="b">
        <f t="shared" si="1"/>
        <v>1</v>
      </c>
      <c r="F3" s="245" t="b">
        <f t="shared" si="1"/>
        <v>1</v>
      </c>
      <c r="G3" s="245" t="b">
        <f t="shared" si="1"/>
        <v>1</v>
      </c>
      <c r="H3" s="245" t="b">
        <f t="shared" si="1"/>
        <v>1</v>
      </c>
      <c r="I3" s="245" t="b">
        <f t="shared" si="1"/>
        <v>1</v>
      </c>
      <c r="J3" s="245" t="b">
        <f t="shared" si="1"/>
        <v>1</v>
      </c>
      <c r="K3" s="245"/>
      <c r="L3" s="245"/>
      <c r="M3" s="245"/>
      <c r="N3" s="245"/>
      <c r="O3" s="245"/>
      <c r="P3" s="246"/>
      <c r="Q3" s="246"/>
      <c r="R3" s="246"/>
      <c r="S3" s="246"/>
      <c r="T3" s="246"/>
      <c r="U3" s="246"/>
      <c r="V3" s="246"/>
      <c r="W3" s="246"/>
      <c r="X3" s="246"/>
      <c r="Y3" s="246"/>
      <c r="Z3" s="246"/>
      <c r="AA3" s="246"/>
      <c r="AB3" s="246"/>
      <c r="AC3" s="246"/>
      <c r="AD3" s="246"/>
    </row>
    <row r="4" spans="1:41" s="237" customFormat="1" collapsed="1" x14ac:dyDescent="0.2">
      <c r="A4" s="248" t="s">
        <v>639</v>
      </c>
      <c r="B4" s="249">
        <f>COUNTIF($B$5:$B$217,"X")</f>
        <v>0</v>
      </c>
      <c r="C4" s="249">
        <f>SUM(P5:P217)</f>
        <v>0</v>
      </c>
      <c r="D4" s="249">
        <f>SUM(Q5:Q217)</f>
        <v>0</v>
      </c>
      <c r="E4" s="249">
        <f>SUM(R5:R217)</f>
        <v>0</v>
      </c>
      <c r="F4" s="249">
        <f>SUM(S5:S217)</f>
        <v>0</v>
      </c>
      <c r="G4" s="249">
        <f>SUM(T5:T217)</f>
        <v>0</v>
      </c>
      <c r="H4" s="249">
        <f>SUM(U5:U217)</f>
        <v>0</v>
      </c>
      <c r="I4" s="249">
        <f>SUM(V5:V217)</f>
        <v>0</v>
      </c>
      <c r="J4" s="249">
        <f>SUM(W5:W217)</f>
        <v>0</v>
      </c>
      <c r="K4" s="249"/>
      <c r="L4" s="249"/>
      <c r="M4" s="249"/>
      <c r="N4" s="249"/>
      <c r="O4" s="249"/>
      <c r="P4" s="235"/>
      <c r="Q4" s="235"/>
      <c r="R4" s="235"/>
      <c r="S4" s="235"/>
      <c r="T4" s="235"/>
      <c r="U4" s="235"/>
      <c r="V4" s="235"/>
      <c r="W4" s="235"/>
      <c r="X4" s="235"/>
      <c r="Y4" s="235"/>
      <c r="Z4" s="235"/>
      <c r="AA4" s="235"/>
      <c r="AB4" s="235"/>
      <c r="AC4" s="235"/>
      <c r="AD4" s="235"/>
    </row>
    <row r="5" spans="1:41" x14ac:dyDescent="0.2">
      <c r="A5" s="250" t="s">
        <v>640</v>
      </c>
      <c r="B5" s="251"/>
      <c r="C5" s="252" t="s">
        <v>641</v>
      </c>
      <c r="D5" s="252" t="s">
        <v>164</v>
      </c>
      <c r="E5" s="252" t="s">
        <v>164</v>
      </c>
      <c r="F5" s="252" t="s">
        <v>641</v>
      </c>
      <c r="G5" s="252" t="s">
        <v>164</v>
      </c>
      <c r="H5" s="252" t="s">
        <v>641</v>
      </c>
      <c r="I5" s="252" t="s">
        <v>164</v>
      </c>
      <c r="J5" s="252" t="s">
        <v>164</v>
      </c>
      <c r="K5" s="252"/>
      <c r="L5" s="252"/>
      <c r="M5" s="252"/>
      <c r="N5" s="252"/>
      <c r="O5" s="252"/>
      <c r="P5" s="253">
        <f t="shared" ref="P5" si="2">IF($B5="X",IF(C5="X",1,0),0)</f>
        <v>0</v>
      </c>
      <c r="Q5" s="253">
        <f t="shared" ref="Q5:Q67" si="3">IF($B5="X",IF(D5="X",1,0),0)</f>
        <v>0</v>
      </c>
      <c r="R5" s="253">
        <f t="shared" ref="R5:R67" si="4">IF($B5="X",IF(E5="X",1,0),0)</f>
        <v>0</v>
      </c>
      <c r="S5" s="253">
        <f t="shared" ref="S5:S67" si="5">IF($B5="X",IF(F5="X",1,0),0)</f>
        <v>0</v>
      </c>
      <c r="T5" s="253">
        <f t="shared" ref="T5:T67" si="6">IF($B5="X",IF(G5="X",1,0),0)</f>
        <v>0</v>
      </c>
      <c r="U5" s="253">
        <f t="shared" ref="U5:U67" si="7">IF($B5="X",IF(H5="X",1,0),0)</f>
        <v>0</v>
      </c>
      <c r="V5" s="253">
        <f t="shared" ref="V5:V67" si="8">IF($B5="X",IF(I5="X",1,0),0)</f>
        <v>0</v>
      </c>
      <c r="W5" s="253">
        <f t="shared" ref="W5:W67" si="9">IF($B5="X",IF(J5="X",1,0),0)</f>
        <v>0</v>
      </c>
      <c r="X5" s="253">
        <f>IF($B5="X",IF(K5="X",1,0),0)</f>
        <v>0</v>
      </c>
      <c r="Y5" s="253">
        <f t="shared" ref="Y5:Y67" si="10">IF($B5="X",IF(L5="X",1,0),0)</f>
        <v>0</v>
      </c>
      <c r="Z5" s="253">
        <f t="shared" ref="Z5:Z67" si="11">IF($B5="X",IF(M5="X",1,0),0)</f>
        <v>0</v>
      </c>
      <c r="AA5" s="253">
        <f t="shared" ref="AA5:AA67" si="12">IF($B5="X",IF(N5="X",1,0),0)</f>
        <v>0</v>
      </c>
      <c r="AB5" s="253">
        <f t="shared" ref="AB5:AB67" si="13">IF($B5="X",IF(O5="X",1,0),0)</f>
        <v>0</v>
      </c>
      <c r="AC5" s="253">
        <f t="shared" ref="AC5:AC67" si="14">IF($B5="X",IF(P5="X",1,0),0)</f>
        <v>0</v>
      </c>
      <c r="AD5" s="253">
        <f t="shared" ref="AD5:AD67" si="15">SUM(P5:AC5)</f>
        <v>0</v>
      </c>
      <c r="AE5" s="395"/>
      <c r="AH5" s="395"/>
      <c r="AI5" s="395"/>
      <c r="AJ5" s="395"/>
      <c r="AK5" s="395"/>
      <c r="AL5" s="395"/>
      <c r="AM5" s="395"/>
      <c r="AN5" s="395"/>
      <c r="AO5" s="395"/>
    </row>
    <row r="6" spans="1:41" x14ac:dyDescent="0.2">
      <c r="A6" s="255" t="s">
        <v>642</v>
      </c>
      <c r="B6" s="251"/>
      <c r="C6" s="252" t="s">
        <v>641</v>
      </c>
      <c r="D6" s="252" t="s">
        <v>164</v>
      </c>
      <c r="E6" s="252" t="s">
        <v>164</v>
      </c>
      <c r="F6" s="252" t="s">
        <v>164</v>
      </c>
      <c r="G6" s="252" t="s">
        <v>164</v>
      </c>
      <c r="H6" s="252" t="s">
        <v>164</v>
      </c>
      <c r="I6" s="252" t="s">
        <v>164</v>
      </c>
      <c r="J6" s="252" t="s">
        <v>164</v>
      </c>
      <c r="K6" s="252"/>
      <c r="L6" s="252"/>
      <c r="M6" s="252"/>
      <c r="N6" s="252"/>
      <c r="O6" s="252"/>
      <c r="P6" s="253">
        <f t="shared" ref="P6:P68" si="16">IF($B6="X",IF(C6="X",1,0),0)</f>
        <v>0</v>
      </c>
      <c r="Q6" s="253">
        <f t="shared" si="3"/>
        <v>0</v>
      </c>
      <c r="R6" s="253">
        <f t="shared" si="4"/>
        <v>0</v>
      </c>
      <c r="S6" s="253">
        <f t="shared" si="5"/>
        <v>0</v>
      </c>
      <c r="T6" s="253">
        <f t="shared" si="6"/>
        <v>0</v>
      </c>
      <c r="U6" s="253">
        <f t="shared" si="7"/>
        <v>0</v>
      </c>
      <c r="V6" s="253">
        <f t="shared" si="8"/>
        <v>0</v>
      </c>
      <c r="W6" s="253">
        <f t="shared" si="9"/>
        <v>0</v>
      </c>
      <c r="X6" s="253">
        <f t="shared" ref="X6:X67" si="17">IF($B6="X",IF(K6="X",1,0),0)</f>
        <v>0</v>
      </c>
      <c r="Y6" s="253">
        <f t="shared" si="10"/>
        <v>0</v>
      </c>
      <c r="Z6" s="253">
        <f t="shared" si="11"/>
        <v>0</v>
      </c>
      <c r="AA6" s="253">
        <f t="shared" si="12"/>
        <v>0</v>
      </c>
      <c r="AB6" s="253">
        <f t="shared" si="13"/>
        <v>0</v>
      </c>
      <c r="AC6" s="253">
        <f t="shared" si="14"/>
        <v>0</v>
      </c>
      <c r="AD6" s="253">
        <f t="shared" si="15"/>
        <v>0</v>
      </c>
      <c r="AE6" s="395"/>
      <c r="AH6" s="395"/>
      <c r="AI6" s="395"/>
      <c r="AJ6" s="395"/>
      <c r="AK6" s="395"/>
      <c r="AL6" s="395"/>
      <c r="AM6" s="395"/>
      <c r="AN6" s="395"/>
      <c r="AO6" s="395"/>
    </row>
    <row r="7" spans="1:41" x14ac:dyDescent="0.2">
      <c r="A7" s="255" t="s">
        <v>643</v>
      </c>
      <c r="B7" s="251"/>
      <c r="C7" s="252" t="s">
        <v>164</v>
      </c>
      <c r="D7" s="252" t="s">
        <v>164</v>
      </c>
      <c r="E7" s="252" t="s">
        <v>164</v>
      </c>
      <c r="F7" s="252" t="s">
        <v>641</v>
      </c>
      <c r="G7" s="252" t="s">
        <v>164</v>
      </c>
      <c r="H7" s="252" t="s">
        <v>641</v>
      </c>
      <c r="I7" s="252" t="s">
        <v>164</v>
      </c>
      <c r="J7" s="252" t="s">
        <v>164</v>
      </c>
      <c r="K7" s="252"/>
      <c r="L7" s="252"/>
      <c r="M7" s="252"/>
      <c r="N7" s="252"/>
      <c r="O7" s="252"/>
      <c r="P7" s="253">
        <f t="shared" si="16"/>
        <v>0</v>
      </c>
      <c r="Q7" s="253">
        <f t="shared" si="3"/>
        <v>0</v>
      </c>
      <c r="R7" s="253">
        <f t="shared" si="4"/>
        <v>0</v>
      </c>
      <c r="S7" s="253">
        <f t="shared" si="5"/>
        <v>0</v>
      </c>
      <c r="T7" s="253">
        <f t="shared" si="6"/>
        <v>0</v>
      </c>
      <c r="U7" s="253">
        <f t="shared" si="7"/>
        <v>0</v>
      </c>
      <c r="V7" s="253">
        <f t="shared" si="8"/>
        <v>0</v>
      </c>
      <c r="W7" s="253">
        <f t="shared" si="9"/>
        <v>0</v>
      </c>
      <c r="X7" s="253">
        <f t="shared" si="17"/>
        <v>0</v>
      </c>
      <c r="Y7" s="253">
        <f t="shared" si="10"/>
        <v>0</v>
      </c>
      <c r="Z7" s="253">
        <f t="shared" si="11"/>
        <v>0</v>
      </c>
      <c r="AA7" s="253">
        <f t="shared" si="12"/>
        <v>0</v>
      </c>
      <c r="AB7" s="253">
        <f t="shared" si="13"/>
        <v>0</v>
      </c>
      <c r="AC7" s="253">
        <f t="shared" si="14"/>
        <v>0</v>
      </c>
      <c r="AD7" s="253">
        <f t="shared" si="15"/>
        <v>0</v>
      </c>
      <c r="AE7" s="395"/>
      <c r="AH7" s="395"/>
      <c r="AI7" s="395"/>
      <c r="AJ7" s="395"/>
      <c r="AK7" s="395"/>
      <c r="AL7" s="395"/>
      <c r="AM7" s="395"/>
      <c r="AN7" s="395"/>
      <c r="AO7" s="395"/>
    </row>
    <row r="8" spans="1:41" x14ac:dyDescent="0.2">
      <c r="A8" s="255" t="s">
        <v>1052</v>
      </c>
      <c r="B8" s="251"/>
      <c r="C8" s="252" t="s">
        <v>641</v>
      </c>
      <c r="D8" s="252" t="s">
        <v>164</v>
      </c>
      <c r="E8" s="252" t="s">
        <v>164</v>
      </c>
      <c r="F8" s="252" t="s">
        <v>164</v>
      </c>
      <c r="G8" s="252" t="s">
        <v>164</v>
      </c>
      <c r="H8" s="252" t="s">
        <v>164</v>
      </c>
      <c r="I8" s="252" t="s">
        <v>164</v>
      </c>
      <c r="J8" s="252" t="s">
        <v>164</v>
      </c>
      <c r="K8" s="252"/>
      <c r="L8" s="252"/>
      <c r="M8" s="252"/>
      <c r="N8" s="252"/>
      <c r="O8" s="252"/>
      <c r="P8" s="253">
        <f t="shared" si="16"/>
        <v>0</v>
      </c>
      <c r="Q8" s="253">
        <f t="shared" si="3"/>
        <v>0</v>
      </c>
      <c r="R8" s="253">
        <f t="shared" si="4"/>
        <v>0</v>
      </c>
      <c r="S8" s="253">
        <f t="shared" si="5"/>
        <v>0</v>
      </c>
      <c r="T8" s="253">
        <f t="shared" si="6"/>
        <v>0</v>
      </c>
      <c r="U8" s="253">
        <f t="shared" si="7"/>
        <v>0</v>
      </c>
      <c r="V8" s="253">
        <f t="shared" si="8"/>
        <v>0</v>
      </c>
      <c r="W8" s="253">
        <f t="shared" si="9"/>
        <v>0</v>
      </c>
      <c r="X8" s="253">
        <f t="shared" si="17"/>
        <v>0</v>
      </c>
      <c r="Y8" s="253">
        <f t="shared" si="10"/>
        <v>0</v>
      </c>
      <c r="Z8" s="253">
        <f t="shared" si="11"/>
        <v>0</v>
      </c>
      <c r="AA8" s="253">
        <f t="shared" si="12"/>
        <v>0</v>
      </c>
      <c r="AB8" s="253">
        <f t="shared" si="13"/>
        <v>0</v>
      </c>
      <c r="AC8" s="253">
        <f t="shared" si="14"/>
        <v>0</v>
      </c>
      <c r="AD8" s="253">
        <f t="shared" si="15"/>
        <v>0</v>
      </c>
      <c r="AE8" s="395"/>
      <c r="AH8" s="395"/>
      <c r="AI8" s="395"/>
      <c r="AJ8" s="395"/>
      <c r="AK8" s="395"/>
      <c r="AL8" s="395"/>
      <c r="AM8" s="395"/>
      <c r="AN8" s="395"/>
      <c r="AO8" s="395"/>
    </row>
    <row r="9" spans="1:41" x14ac:dyDescent="0.2">
      <c r="A9" s="255" t="s">
        <v>644</v>
      </c>
      <c r="B9" s="251"/>
      <c r="C9" s="252" t="s">
        <v>641</v>
      </c>
      <c r="D9" s="252" t="s">
        <v>164</v>
      </c>
      <c r="E9" s="252" t="s">
        <v>164</v>
      </c>
      <c r="F9" s="252" t="s">
        <v>641</v>
      </c>
      <c r="G9" s="252" t="s">
        <v>164</v>
      </c>
      <c r="H9" s="252" t="s">
        <v>641</v>
      </c>
      <c r="I9" s="252" t="s">
        <v>164</v>
      </c>
      <c r="J9" s="252" t="s">
        <v>164</v>
      </c>
      <c r="K9" s="252"/>
      <c r="L9" s="252"/>
      <c r="M9" s="252"/>
      <c r="N9" s="252"/>
      <c r="O9" s="252"/>
      <c r="P9" s="253">
        <f t="shared" si="16"/>
        <v>0</v>
      </c>
      <c r="Q9" s="253">
        <f t="shared" si="3"/>
        <v>0</v>
      </c>
      <c r="R9" s="253">
        <f t="shared" si="4"/>
        <v>0</v>
      </c>
      <c r="S9" s="253">
        <f t="shared" si="5"/>
        <v>0</v>
      </c>
      <c r="T9" s="253">
        <f t="shared" si="6"/>
        <v>0</v>
      </c>
      <c r="U9" s="253">
        <f t="shared" si="7"/>
        <v>0</v>
      </c>
      <c r="V9" s="253">
        <f t="shared" si="8"/>
        <v>0</v>
      </c>
      <c r="W9" s="253">
        <f t="shared" si="9"/>
        <v>0</v>
      </c>
      <c r="X9" s="253">
        <f t="shared" si="17"/>
        <v>0</v>
      </c>
      <c r="Y9" s="253">
        <f t="shared" si="10"/>
        <v>0</v>
      </c>
      <c r="Z9" s="253">
        <f t="shared" si="11"/>
        <v>0</v>
      </c>
      <c r="AA9" s="253">
        <f t="shared" si="12"/>
        <v>0</v>
      </c>
      <c r="AB9" s="253">
        <f t="shared" si="13"/>
        <v>0</v>
      </c>
      <c r="AC9" s="253">
        <f t="shared" si="14"/>
        <v>0</v>
      </c>
      <c r="AD9" s="253">
        <f t="shared" si="15"/>
        <v>0</v>
      </c>
      <c r="AE9" s="395"/>
      <c r="AH9" s="395"/>
      <c r="AI9" s="395"/>
      <c r="AJ9" s="395"/>
      <c r="AK9" s="395"/>
      <c r="AL9" s="395"/>
      <c r="AM9" s="395"/>
      <c r="AN9" s="395"/>
      <c r="AO9" s="395"/>
    </row>
    <row r="10" spans="1:41" x14ac:dyDescent="0.2">
      <c r="A10" s="250" t="s">
        <v>645</v>
      </c>
      <c r="B10" s="251"/>
      <c r="C10" s="252" t="s">
        <v>641</v>
      </c>
      <c r="D10" s="252" t="s">
        <v>164</v>
      </c>
      <c r="E10" s="252" t="s">
        <v>164</v>
      </c>
      <c r="F10" s="252" t="s">
        <v>641</v>
      </c>
      <c r="G10" s="252" t="s">
        <v>164</v>
      </c>
      <c r="H10" s="252" t="s">
        <v>164</v>
      </c>
      <c r="I10" s="252" t="s">
        <v>164</v>
      </c>
      <c r="J10" s="252" t="s">
        <v>164</v>
      </c>
      <c r="K10" s="252"/>
      <c r="L10" s="252"/>
      <c r="M10" s="252"/>
      <c r="N10" s="252"/>
      <c r="O10" s="252"/>
      <c r="P10" s="253">
        <f t="shared" si="16"/>
        <v>0</v>
      </c>
      <c r="Q10" s="253">
        <f t="shared" si="3"/>
        <v>0</v>
      </c>
      <c r="R10" s="253">
        <f t="shared" si="4"/>
        <v>0</v>
      </c>
      <c r="S10" s="253">
        <f t="shared" si="5"/>
        <v>0</v>
      </c>
      <c r="T10" s="253">
        <f t="shared" si="6"/>
        <v>0</v>
      </c>
      <c r="U10" s="253">
        <f t="shared" si="7"/>
        <v>0</v>
      </c>
      <c r="V10" s="253">
        <f t="shared" si="8"/>
        <v>0</v>
      </c>
      <c r="W10" s="253">
        <f t="shared" si="9"/>
        <v>0</v>
      </c>
      <c r="X10" s="253">
        <f t="shared" si="17"/>
        <v>0</v>
      </c>
      <c r="Y10" s="253">
        <f t="shared" si="10"/>
        <v>0</v>
      </c>
      <c r="Z10" s="253">
        <f t="shared" si="11"/>
        <v>0</v>
      </c>
      <c r="AA10" s="253">
        <f t="shared" si="12"/>
        <v>0</v>
      </c>
      <c r="AB10" s="253">
        <f t="shared" si="13"/>
        <v>0</v>
      </c>
      <c r="AC10" s="253">
        <f t="shared" si="14"/>
        <v>0</v>
      </c>
      <c r="AD10" s="253">
        <f t="shared" si="15"/>
        <v>0</v>
      </c>
      <c r="AE10" s="395"/>
      <c r="AH10" s="395"/>
      <c r="AI10" s="395"/>
      <c r="AJ10" s="395"/>
      <c r="AK10" s="395"/>
      <c r="AL10" s="395"/>
      <c r="AM10" s="395"/>
      <c r="AN10" s="395"/>
      <c r="AO10" s="395"/>
    </row>
    <row r="11" spans="1:41" hidden="1" x14ac:dyDescent="0.2">
      <c r="A11" s="255" t="s">
        <v>646</v>
      </c>
      <c r="B11" s="251"/>
      <c r="C11" s="252" t="s">
        <v>164</v>
      </c>
      <c r="D11" s="252" t="s">
        <v>164</v>
      </c>
      <c r="E11" s="252" t="s">
        <v>164</v>
      </c>
      <c r="F11" s="252" t="s">
        <v>164</v>
      </c>
      <c r="G11" s="252" t="s">
        <v>164</v>
      </c>
      <c r="H11" s="252" t="s">
        <v>164</v>
      </c>
      <c r="I11" s="252" t="s">
        <v>164</v>
      </c>
      <c r="J11" s="252" t="s">
        <v>164</v>
      </c>
      <c r="K11" s="252"/>
      <c r="L11" s="252"/>
      <c r="M11" s="252"/>
      <c r="N11" s="252"/>
      <c r="O11" s="252"/>
      <c r="P11" s="253">
        <f t="shared" si="16"/>
        <v>0</v>
      </c>
      <c r="Q11" s="253">
        <f t="shared" si="3"/>
        <v>0</v>
      </c>
      <c r="R11" s="253">
        <f t="shared" si="4"/>
        <v>0</v>
      </c>
      <c r="S11" s="253">
        <f t="shared" si="5"/>
        <v>0</v>
      </c>
      <c r="T11" s="253">
        <f t="shared" si="6"/>
        <v>0</v>
      </c>
      <c r="U11" s="253">
        <f t="shared" si="7"/>
        <v>0</v>
      </c>
      <c r="V11" s="253">
        <f t="shared" si="8"/>
        <v>0</v>
      </c>
      <c r="W11" s="253">
        <f t="shared" si="9"/>
        <v>0</v>
      </c>
      <c r="X11" s="253">
        <f t="shared" si="17"/>
        <v>0</v>
      </c>
      <c r="Y11" s="253">
        <f t="shared" si="10"/>
        <v>0</v>
      </c>
      <c r="Z11" s="253">
        <f t="shared" si="11"/>
        <v>0</v>
      </c>
      <c r="AA11" s="253">
        <f t="shared" si="12"/>
        <v>0</v>
      </c>
      <c r="AB11" s="253">
        <f t="shared" si="13"/>
        <v>0</v>
      </c>
      <c r="AC11" s="253">
        <f t="shared" si="14"/>
        <v>0</v>
      </c>
      <c r="AD11" s="253">
        <f t="shared" si="15"/>
        <v>0</v>
      </c>
      <c r="AE11" s="395"/>
      <c r="AH11" s="395"/>
      <c r="AI11" s="395"/>
      <c r="AJ11" s="395"/>
      <c r="AK11" s="395"/>
      <c r="AL11" s="395"/>
      <c r="AM11" s="395"/>
      <c r="AN11" s="395"/>
      <c r="AO11" s="395"/>
    </row>
    <row r="12" spans="1:41" x14ac:dyDescent="0.2">
      <c r="A12" s="250" t="s">
        <v>647</v>
      </c>
      <c r="B12" s="251"/>
      <c r="C12" s="252" t="s">
        <v>641</v>
      </c>
      <c r="D12" s="252" t="s">
        <v>164</v>
      </c>
      <c r="E12" s="252" t="s">
        <v>164</v>
      </c>
      <c r="F12" s="252" t="s">
        <v>641</v>
      </c>
      <c r="G12" s="252" t="s">
        <v>164</v>
      </c>
      <c r="H12" s="252" t="s">
        <v>164</v>
      </c>
      <c r="I12" s="252" t="s">
        <v>164</v>
      </c>
      <c r="J12" s="252" t="s">
        <v>164</v>
      </c>
      <c r="K12" s="252"/>
      <c r="L12" s="252"/>
      <c r="M12" s="252"/>
      <c r="N12" s="252"/>
      <c r="O12" s="252"/>
      <c r="P12" s="253">
        <f t="shared" si="16"/>
        <v>0</v>
      </c>
      <c r="Q12" s="253">
        <f t="shared" si="3"/>
        <v>0</v>
      </c>
      <c r="R12" s="253">
        <f t="shared" si="4"/>
        <v>0</v>
      </c>
      <c r="S12" s="253">
        <f t="shared" si="5"/>
        <v>0</v>
      </c>
      <c r="T12" s="253">
        <f t="shared" si="6"/>
        <v>0</v>
      </c>
      <c r="U12" s="253">
        <f t="shared" si="7"/>
        <v>0</v>
      </c>
      <c r="V12" s="253">
        <f t="shared" si="8"/>
        <v>0</v>
      </c>
      <c r="W12" s="253">
        <f t="shared" si="9"/>
        <v>0</v>
      </c>
      <c r="X12" s="253">
        <f t="shared" si="17"/>
        <v>0</v>
      </c>
      <c r="Y12" s="253">
        <f t="shared" si="10"/>
        <v>0</v>
      </c>
      <c r="Z12" s="253">
        <f t="shared" si="11"/>
        <v>0</v>
      </c>
      <c r="AA12" s="253">
        <f t="shared" si="12"/>
        <v>0</v>
      </c>
      <c r="AB12" s="253">
        <f t="shared" si="13"/>
        <v>0</v>
      </c>
      <c r="AC12" s="253">
        <f t="shared" si="14"/>
        <v>0</v>
      </c>
      <c r="AD12" s="253">
        <f t="shared" si="15"/>
        <v>0</v>
      </c>
      <c r="AE12" s="395"/>
      <c r="AH12" s="395"/>
      <c r="AI12" s="395"/>
      <c r="AJ12" s="395"/>
      <c r="AK12" s="395"/>
      <c r="AL12" s="395"/>
      <c r="AM12" s="395"/>
      <c r="AN12" s="395"/>
      <c r="AO12" s="395"/>
    </row>
    <row r="13" spans="1:41" hidden="1" x14ac:dyDescent="0.2">
      <c r="A13" s="250" t="s">
        <v>825</v>
      </c>
      <c r="B13" s="251"/>
      <c r="C13" s="252" t="s">
        <v>164</v>
      </c>
      <c r="D13" s="252" t="s">
        <v>164</v>
      </c>
      <c r="E13" s="252" t="s">
        <v>164</v>
      </c>
      <c r="F13" s="252" t="s">
        <v>164</v>
      </c>
      <c r="G13" s="252" t="s">
        <v>164</v>
      </c>
      <c r="H13" s="252" t="s">
        <v>164</v>
      </c>
      <c r="I13" s="252" t="s">
        <v>164</v>
      </c>
      <c r="J13" s="252" t="s">
        <v>164</v>
      </c>
      <c r="K13" s="252"/>
      <c r="L13" s="252"/>
      <c r="M13" s="252"/>
      <c r="N13" s="252"/>
      <c r="O13" s="252"/>
      <c r="P13" s="253">
        <f t="shared" si="16"/>
        <v>0</v>
      </c>
      <c r="Q13" s="253">
        <f t="shared" si="3"/>
        <v>0</v>
      </c>
      <c r="R13" s="253">
        <f t="shared" si="4"/>
        <v>0</v>
      </c>
      <c r="S13" s="253">
        <f t="shared" si="5"/>
        <v>0</v>
      </c>
      <c r="T13" s="253">
        <f t="shared" si="6"/>
        <v>0</v>
      </c>
      <c r="U13" s="253">
        <f t="shared" si="7"/>
        <v>0</v>
      </c>
      <c r="V13" s="253">
        <f t="shared" si="8"/>
        <v>0</v>
      </c>
      <c r="W13" s="253">
        <f t="shared" si="9"/>
        <v>0</v>
      </c>
      <c r="X13" s="253">
        <f t="shared" si="17"/>
        <v>0</v>
      </c>
      <c r="Y13" s="253">
        <f t="shared" si="10"/>
        <v>0</v>
      </c>
      <c r="Z13" s="253">
        <f t="shared" si="11"/>
        <v>0</v>
      </c>
      <c r="AA13" s="253">
        <f t="shared" si="12"/>
        <v>0</v>
      </c>
      <c r="AB13" s="253">
        <f t="shared" si="13"/>
        <v>0</v>
      </c>
      <c r="AC13" s="253">
        <f t="shared" si="14"/>
        <v>0</v>
      </c>
      <c r="AD13" s="253">
        <f t="shared" si="15"/>
        <v>0</v>
      </c>
      <c r="AE13" s="395"/>
      <c r="AH13" s="395"/>
      <c r="AI13" s="395"/>
      <c r="AJ13" s="395"/>
      <c r="AK13" s="395"/>
      <c r="AL13" s="395"/>
      <c r="AM13" s="395"/>
      <c r="AN13" s="395"/>
      <c r="AO13" s="395"/>
    </row>
    <row r="14" spans="1:41" hidden="1" x14ac:dyDescent="0.2">
      <c r="A14" s="255" t="s">
        <v>648</v>
      </c>
      <c r="B14" s="251"/>
      <c r="C14" s="252" t="s">
        <v>164</v>
      </c>
      <c r="D14" s="252" t="s">
        <v>164</v>
      </c>
      <c r="E14" s="252" t="s">
        <v>164</v>
      </c>
      <c r="F14" s="252" t="s">
        <v>164</v>
      </c>
      <c r="G14" s="252" t="s">
        <v>164</v>
      </c>
      <c r="H14" s="252" t="s">
        <v>164</v>
      </c>
      <c r="I14" s="252" t="s">
        <v>164</v>
      </c>
      <c r="J14" s="252" t="s">
        <v>164</v>
      </c>
      <c r="K14" s="252"/>
      <c r="L14" s="252"/>
      <c r="M14" s="252"/>
      <c r="N14" s="252"/>
      <c r="O14" s="252"/>
      <c r="P14" s="253">
        <f t="shared" si="16"/>
        <v>0</v>
      </c>
      <c r="Q14" s="253">
        <f t="shared" si="3"/>
        <v>0</v>
      </c>
      <c r="R14" s="253">
        <f t="shared" si="4"/>
        <v>0</v>
      </c>
      <c r="S14" s="253">
        <f t="shared" si="5"/>
        <v>0</v>
      </c>
      <c r="T14" s="253">
        <f t="shared" si="6"/>
        <v>0</v>
      </c>
      <c r="U14" s="253">
        <f t="shared" si="7"/>
        <v>0</v>
      </c>
      <c r="V14" s="253">
        <f t="shared" si="8"/>
        <v>0</v>
      </c>
      <c r="W14" s="253">
        <f t="shared" si="9"/>
        <v>0</v>
      </c>
      <c r="X14" s="253">
        <f t="shared" si="17"/>
        <v>0</v>
      </c>
      <c r="Y14" s="253">
        <f t="shared" si="10"/>
        <v>0</v>
      </c>
      <c r="Z14" s="253">
        <f t="shared" si="11"/>
        <v>0</v>
      </c>
      <c r="AA14" s="253">
        <f t="shared" si="12"/>
        <v>0</v>
      </c>
      <c r="AB14" s="253">
        <f t="shared" si="13"/>
        <v>0</v>
      </c>
      <c r="AC14" s="253">
        <f t="shared" si="14"/>
        <v>0</v>
      </c>
      <c r="AD14" s="253">
        <f t="shared" si="15"/>
        <v>0</v>
      </c>
      <c r="AE14" s="395"/>
      <c r="AH14" s="395"/>
      <c r="AI14" s="395"/>
      <c r="AJ14" s="395"/>
      <c r="AK14" s="395"/>
      <c r="AL14" s="395"/>
      <c r="AM14" s="395"/>
      <c r="AN14" s="395"/>
      <c r="AO14" s="395"/>
    </row>
    <row r="15" spans="1:41" hidden="1" x14ac:dyDescent="0.2">
      <c r="A15" s="250" t="s">
        <v>826</v>
      </c>
      <c r="B15" s="251"/>
      <c r="C15" s="252" t="s">
        <v>164</v>
      </c>
      <c r="D15" s="252" t="s">
        <v>164</v>
      </c>
      <c r="E15" s="252" t="s">
        <v>164</v>
      </c>
      <c r="F15" s="252" t="s">
        <v>164</v>
      </c>
      <c r="G15" s="252" t="s">
        <v>164</v>
      </c>
      <c r="H15" s="252" t="s">
        <v>164</v>
      </c>
      <c r="I15" s="252" t="s">
        <v>164</v>
      </c>
      <c r="J15" s="252" t="s">
        <v>164</v>
      </c>
      <c r="K15" s="252"/>
      <c r="L15" s="252"/>
      <c r="M15" s="252"/>
      <c r="N15" s="252"/>
      <c r="O15" s="252"/>
      <c r="P15" s="253">
        <f t="shared" si="16"/>
        <v>0</v>
      </c>
      <c r="Q15" s="253">
        <f t="shared" si="3"/>
        <v>0</v>
      </c>
      <c r="R15" s="253">
        <f t="shared" si="4"/>
        <v>0</v>
      </c>
      <c r="S15" s="253">
        <f t="shared" si="5"/>
        <v>0</v>
      </c>
      <c r="T15" s="253">
        <f t="shared" si="6"/>
        <v>0</v>
      </c>
      <c r="U15" s="253">
        <f t="shared" si="7"/>
        <v>0</v>
      </c>
      <c r="V15" s="253">
        <f t="shared" si="8"/>
        <v>0</v>
      </c>
      <c r="W15" s="253">
        <f t="shared" si="9"/>
        <v>0</v>
      </c>
      <c r="X15" s="253">
        <f t="shared" si="17"/>
        <v>0</v>
      </c>
      <c r="Y15" s="253">
        <f t="shared" si="10"/>
        <v>0</v>
      </c>
      <c r="Z15" s="253">
        <f t="shared" si="11"/>
        <v>0</v>
      </c>
      <c r="AA15" s="253">
        <f t="shared" si="12"/>
        <v>0</v>
      </c>
      <c r="AB15" s="253">
        <f t="shared" si="13"/>
        <v>0</v>
      </c>
      <c r="AC15" s="253">
        <f t="shared" si="14"/>
        <v>0</v>
      </c>
      <c r="AD15" s="253">
        <f t="shared" si="15"/>
        <v>0</v>
      </c>
      <c r="AE15" s="395"/>
      <c r="AH15" s="395"/>
      <c r="AI15" s="395"/>
      <c r="AJ15" s="395"/>
      <c r="AK15" s="395"/>
      <c r="AL15" s="395"/>
      <c r="AM15" s="395"/>
      <c r="AN15" s="395"/>
      <c r="AO15" s="395"/>
    </row>
    <row r="16" spans="1:41" x14ac:dyDescent="0.2">
      <c r="A16" s="250" t="s">
        <v>649</v>
      </c>
      <c r="B16" s="251"/>
      <c r="C16" s="252" t="s">
        <v>641</v>
      </c>
      <c r="D16" s="252" t="s">
        <v>164</v>
      </c>
      <c r="E16" s="252" t="s">
        <v>164</v>
      </c>
      <c r="F16" s="252" t="s">
        <v>641</v>
      </c>
      <c r="G16" s="252" t="s">
        <v>164</v>
      </c>
      <c r="H16" s="252" t="s">
        <v>641</v>
      </c>
      <c r="I16" s="252" t="s">
        <v>164</v>
      </c>
      <c r="J16" s="252" t="s">
        <v>164</v>
      </c>
      <c r="K16" s="252"/>
      <c r="L16" s="252"/>
      <c r="M16" s="252"/>
      <c r="N16" s="252"/>
      <c r="O16" s="252"/>
      <c r="P16" s="253">
        <f t="shared" si="16"/>
        <v>0</v>
      </c>
      <c r="Q16" s="253">
        <f t="shared" si="3"/>
        <v>0</v>
      </c>
      <c r="R16" s="253">
        <f t="shared" si="4"/>
        <v>0</v>
      </c>
      <c r="S16" s="253">
        <f t="shared" si="5"/>
        <v>0</v>
      </c>
      <c r="T16" s="253">
        <f t="shared" si="6"/>
        <v>0</v>
      </c>
      <c r="U16" s="253">
        <f t="shared" si="7"/>
        <v>0</v>
      </c>
      <c r="V16" s="253">
        <f t="shared" si="8"/>
        <v>0</v>
      </c>
      <c r="W16" s="253">
        <f t="shared" si="9"/>
        <v>0</v>
      </c>
      <c r="X16" s="253">
        <f t="shared" si="17"/>
        <v>0</v>
      </c>
      <c r="Y16" s="253">
        <f t="shared" si="10"/>
        <v>0</v>
      </c>
      <c r="Z16" s="253">
        <f t="shared" si="11"/>
        <v>0</v>
      </c>
      <c r="AA16" s="253">
        <f t="shared" si="12"/>
        <v>0</v>
      </c>
      <c r="AB16" s="253">
        <f t="shared" si="13"/>
        <v>0</v>
      </c>
      <c r="AC16" s="253">
        <f t="shared" si="14"/>
        <v>0</v>
      </c>
      <c r="AD16" s="253">
        <f t="shared" si="15"/>
        <v>0</v>
      </c>
      <c r="AE16" s="395"/>
      <c r="AH16" s="395"/>
      <c r="AI16" s="395"/>
      <c r="AJ16" s="395"/>
      <c r="AK16" s="395"/>
      <c r="AL16" s="395"/>
      <c r="AM16" s="395"/>
      <c r="AN16" s="395"/>
      <c r="AO16" s="395"/>
    </row>
    <row r="17" spans="1:41" x14ac:dyDescent="0.2">
      <c r="A17" s="250" t="s">
        <v>650</v>
      </c>
      <c r="B17" s="251"/>
      <c r="C17" s="252" t="s">
        <v>641</v>
      </c>
      <c r="D17" s="252" t="s">
        <v>164</v>
      </c>
      <c r="E17" s="252" t="s">
        <v>164</v>
      </c>
      <c r="F17" s="252" t="s">
        <v>641</v>
      </c>
      <c r="G17" s="252" t="s">
        <v>164</v>
      </c>
      <c r="H17" s="252" t="s">
        <v>164</v>
      </c>
      <c r="I17" s="252" t="s">
        <v>164</v>
      </c>
      <c r="J17" s="252" t="s">
        <v>164</v>
      </c>
      <c r="K17" s="252"/>
      <c r="L17" s="252"/>
      <c r="M17" s="252"/>
      <c r="N17" s="252"/>
      <c r="O17" s="252"/>
      <c r="P17" s="253">
        <f t="shared" si="16"/>
        <v>0</v>
      </c>
      <c r="Q17" s="253">
        <f t="shared" si="3"/>
        <v>0</v>
      </c>
      <c r="R17" s="253">
        <f t="shared" si="4"/>
        <v>0</v>
      </c>
      <c r="S17" s="253">
        <f t="shared" si="5"/>
        <v>0</v>
      </c>
      <c r="T17" s="253">
        <f t="shared" si="6"/>
        <v>0</v>
      </c>
      <c r="U17" s="253">
        <f t="shared" si="7"/>
        <v>0</v>
      </c>
      <c r="V17" s="253">
        <f t="shared" si="8"/>
        <v>0</v>
      </c>
      <c r="W17" s="253">
        <f t="shared" si="9"/>
        <v>0</v>
      </c>
      <c r="X17" s="253">
        <f t="shared" si="17"/>
        <v>0</v>
      </c>
      <c r="Y17" s="253">
        <f t="shared" si="10"/>
        <v>0</v>
      </c>
      <c r="Z17" s="253">
        <f t="shared" si="11"/>
        <v>0</v>
      </c>
      <c r="AA17" s="253">
        <f t="shared" si="12"/>
        <v>0</v>
      </c>
      <c r="AB17" s="253">
        <f t="shared" si="13"/>
        <v>0</v>
      </c>
      <c r="AC17" s="253">
        <f t="shared" si="14"/>
        <v>0</v>
      </c>
      <c r="AD17" s="253">
        <f t="shared" si="15"/>
        <v>0</v>
      </c>
      <c r="AE17" s="395"/>
      <c r="AH17" s="395"/>
      <c r="AI17" s="395"/>
      <c r="AJ17" s="395"/>
      <c r="AK17" s="395"/>
      <c r="AL17" s="395"/>
      <c r="AM17" s="395"/>
      <c r="AN17" s="395"/>
      <c r="AO17" s="395"/>
    </row>
    <row r="18" spans="1:41" x14ac:dyDescent="0.2">
      <c r="A18" s="255" t="s">
        <v>651</v>
      </c>
      <c r="B18" s="251"/>
      <c r="C18" s="252" t="s">
        <v>641</v>
      </c>
      <c r="D18" s="252" t="s">
        <v>164</v>
      </c>
      <c r="E18" s="252" t="s">
        <v>164</v>
      </c>
      <c r="F18" s="252" t="s">
        <v>641</v>
      </c>
      <c r="G18" s="252" t="s">
        <v>164</v>
      </c>
      <c r="H18" s="252" t="s">
        <v>641</v>
      </c>
      <c r="I18" s="252" t="s">
        <v>164</v>
      </c>
      <c r="J18" s="252" t="s">
        <v>164</v>
      </c>
      <c r="K18" s="252"/>
      <c r="L18" s="252"/>
      <c r="M18" s="252"/>
      <c r="N18" s="252"/>
      <c r="O18" s="252"/>
      <c r="P18" s="253">
        <f t="shared" si="16"/>
        <v>0</v>
      </c>
      <c r="Q18" s="253">
        <f t="shared" si="3"/>
        <v>0</v>
      </c>
      <c r="R18" s="253">
        <f t="shared" si="4"/>
        <v>0</v>
      </c>
      <c r="S18" s="253">
        <f t="shared" si="5"/>
        <v>0</v>
      </c>
      <c r="T18" s="253">
        <f t="shared" si="6"/>
        <v>0</v>
      </c>
      <c r="U18" s="253">
        <f t="shared" si="7"/>
        <v>0</v>
      </c>
      <c r="V18" s="253">
        <f t="shared" si="8"/>
        <v>0</v>
      </c>
      <c r="W18" s="253">
        <f t="shared" si="9"/>
        <v>0</v>
      </c>
      <c r="X18" s="253">
        <f t="shared" si="17"/>
        <v>0</v>
      </c>
      <c r="Y18" s="253">
        <f t="shared" si="10"/>
        <v>0</v>
      </c>
      <c r="Z18" s="253">
        <f t="shared" si="11"/>
        <v>0</v>
      </c>
      <c r="AA18" s="253">
        <f t="shared" si="12"/>
        <v>0</v>
      </c>
      <c r="AB18" s="253">
        <f t="shared" si="13"/>
        <v>0</v>
      </c>
      <c r="AC18" s="253">
        <f t="shared" si="14"/>
        <v>0</v>
      </c>
      <c r="AD18" s="253">
        <f t="shared" si="15"/>
        <v>0</v>
      </c>
      <c r="AE18" s="395"/>
      <c r="AH18" s="395"/>
      <c r="AI18" s="395"/>
      <c r="AJ18" s="395"/>
      <c r="AK18" s="395"/>
      <c r="AL18" s="395"/>
      <c r="AM18" s="395"/>
      <c r="AN18" s="395"/>
      <c r="AO18" s="395"/>
    </row>
    <row r="19" spans="1:41" x14ac:dyDescent="0.2">
      <c r="A19" s="255" t="s">
        <v>652</v>
      </c>
      <c r="B19" s="251"/>
      <c r="C19" s="252" t="s">
        <v>641</v>
      </c>
      <c r="D19" s="252" t="s">
        <v>164</v>
      </c>
      <c r="E19" s="252" t="s">
        <v>164</v>
      </c>
      <c r="F19" s="252" t="s">
        <v>641</v>
      </c>
      <c r="G19" s="252" t="s">
        <v>164</v>
      </c>
      <c r="H19" s="252" t="s">
        <v>641</v>
      </c>
      <c r="I19" s="252" t="s">
        <v>164</v>
      </c>
      <c r="J19" s="252" t="s">
        <v>164</v>
      </c>
      <c r="K19" s="252"/>
      <c r="L19" s="252"/>
      <c r="M19" s="252"/>
      <c r="N19" s="252"/>
      <c r="O19" s="252"/>
      <c r="P19" s="253">
        <f t="shared" si="16"/>
        <v>0</v>
      </c>
      <c r="Q19" s="253">
        <f t="shared" si="3"/>
        <v>0</v>
      </c>
      <c r="R19" s="253">
        <f t="shared" si="4"/>
        <v>0</v>
      </c>
      <c r="S19" s="253">
        <f t="shared" si="5"/>
        <v>0</v>
      </c>
      <c r="T19" s="253">
        <f t="shared" si="6"/>
        <v>0</v>
      </c>
      <c r="U19" s="253">
        <f t="shared" si="7"/>
        <v>0</v>
      </c>
      <c r="V19" s="253">
        <f t="shared" si="8"/>
        <v>0</v>
      </c>
      <c r="W19" s="253">
        <f t="shared" si="9"/>
        <v>0</v>
      </c>
      <c r="X19" s="253">
        <f t="shared" si="17"/>
        <v>0</v>
      </c>
      <c r="Y19" s="253">
        <f t="shared" si="10"/>
        <v>0</v>
      </c>
      <c r="Z19" s="253">
        <f t="shared" si="11"/>
        <v>0</v>
      </c>
      <c r="AA19" s="253">
        <f t="shared" si="12"/>
        <v>0</v>
      </c>
      <c r="AB19" s="253">
        <f t="shared" si="13"/>
        <v>0</v>
      </c>
      <c r="AC19" s="253">
        <f t="shared" si="14"/>
        <v>0</v>
      </c>
      <c r="AD19" s="253">
        <f t="shared" si="15"/>
        <v>0</v>
      </c>
      <c r="AE19" s="395"/>
      <c r="AH19" s="395"/>
      <c r="AI19" s="395"/>
      <c r="AJ19" s="395"/>
      <c r="AK19" s="395"/>
      <c r="AL19" s="395"/>
      <c r="AM19" s="395"/>
      <c r="AN19" s="395"/>
      <c r="AO19" s="395"/>
    </row>
    <row r="20" spans="1:41" hidden="1" x14ac:dyDescent="0.2">
      <c r="A20" s="250" t="s">
        <v>653</v>
      </c>
      <c r="B20" s="251"/>
      <c r="C20" s="252" t="s">
        <v>164</v>
      </c>
      <c r="D20" s="252" t="s">
        <v>164</v>
      </c>
      <c r="E20" s="252" t="s">
        <v>164</v>
      </c>
      <c r="F20" s="252" t="s">
        <v>164</v>
      </c>
      <c r="G20" s="252" t="s">
        <v>164</v>
      </c>
      <c r="H20" s="252" t="s">
        <v>164</v>
      </c>
      <c r="I20" s="252" t="s">
        <v>164</v>
      </c>
      <c r="J20" s="252" t="s">
        <v>164</v>
      </c>
      <c r="K20" s="252"/>
      <c r="L20" s="252"/>
      <c r="M20" s="252"/>
      <c r="N20" s="252"/>
      <c r="O20" s="252"/>
      <c r="P20" s="253">
        <f t="shared" si="16"/>
        <v>0</v>
      </c>
      <c r="Q20" s="253">
        <f t="shared" si="3"/>
        <v>0</v>
      </c>
      <c r="R20" s="253">
        <f t="shared" si="4"/>
        <v>0</v>
      </c>
      <c r="S20" s="253">
        <f t="shared" si="5"/>
        <v>0</v>
      </c>
      <c r="T20" s="253">
        <f t="shared" si="6"/>
        <v>0</v>
      </c>
      <c r="U20" s="253">
        <f t="shared" si="7"/>
        <v>0</v>
      </c>
      <c r="V20" s="253">
        <f t="shared" si="8"/>
        <v>0</v>
      </c>
      <c r="W20" s="253">
        <f t="shared" si="9"/>
        <v>0</v>
      </c>
      <c r="X20" s="253">
        <f t="shared" si="17"/>
        <v>0</v>
      </c>
      <c r="Y20" s="253">
        <f t="shared" si="10"/>
        <v>0</v>
      </c>
      <c r="Z20" s="253">
        <f t="shared" si="11"/>
        <v>0</v>
      </c>
      <c r="AA20" s="253">
        <f t="shared" si="12"/>
        <v>0</v>
      </c>
      <c r="AB20" s="253">
        <f t="shared" si="13"/>
        <v>0</v>
      </c>
      <c r="AC20" s="253">
        <f t="shared" si="14"/>
        <v>0</v>
      </c>
      <c r="AD20" s="253">
        <f t="shared" si="15"/>
        <v>0</v>
      </c>
      <c r="AE20" s="395"/>
      <c r="AH20" s="395"/>
      <c r="AI20" s="395"/>
      <c r="AJ20" s="395"/>
      <c r="AK20" s="395"/>
      <c r="AL20" s="395"/>
      <c r="AM20" s="395"/>
      <c r="AN20" s="395"/>
      <c r="AO20" s="395"/>
    </row>
    <row r="21" spans="1:41" x14ac:dyDescent="0.2">
      <c r="A21" s="255" t="s">
        <v>654</v>
      </c>
      <c r="B21" s="251"/>
      <c r="C21" s="252" t="s">
        <v>164</v>
      </c>
      <c r="D21" s="252" t="s">
        <v>164</v>
      </c>
      <c r="E21" s="252" t="s">
        <v>164</v>
      </c>
      <c r="F21" s="252" t="s">
        <v>641</v>
      </c>
      <c r="G21" s="252" t="s">
        <v>164</v>
      </c>
      <c r="H21" s="252" t="s">
        <v>164</v>
      </c>
      <c r="I21" s="252" t="s">
        <v>164</v>
      </c>
      <c r="J21" s="252" t="s">
        <v>164</v>
      </c>
      <c r="K21" s="252"/>
      <c r="L21" s="252"/>
      <c r="M21" s="252"/>
      <c r="N21" s="252"/>
      <c r="O21" s="252"/>
      <c r="P21" s="253">
        <f t="shared" si="16"/>
        <v>0</v>
      </c>
      <c r="Q21" s="253">
        <f t="shared" si="3"/>
        <v>0</v>
      </c>
      <c r="R21" s="253">
        <f t="shared" si="4"/>
        <v>0</v>
      </c>
      <c r="S21" s="253">
        <f t="shared" si="5"/>
        <v>0</v>
      </c>
      <c r="T21" s="253">
        <f t="shared" si="6"/>
        <v>0</v>
      </c>
      <c r="U21" s="253">
        <f t="shared" si="7"/>
        <v>0</v>
      </c>
      <c r="V21" s="253">
        <f t="shared" si="8"/>
        <v>0</v>
      </c>
      <c r="W21" s="253">
        <f t="shared" si="9"/>
        <v>0</v>
      </c>
      <c r="X21" s="253">
        <f t="shared" si="17"/>
        <v>0</v>
      </c>
      <c r="Y21" s="253">
        <f t="shared" si="10"/>
        <v>0</v>
      </c>
      <c r="Z21" s="253">
        <f t="shared" si="11"/>
        <v>0</v>
      </c>
      <c r="AA21" s="253">
        <f t="shared" si="12"/>
        <v>0</v>
      </c>
      <c r="AB21" s="253">
        <f t="shared" si="13"/>
        <v>0</v>
      </c>
      <c r="AC21" s="253">
        <f t="shared" si="14"/>
        <v>0</v>
      </c>
      <c r="AD21" s="253">
        <f t="shared" si="15"/>
        <v>0</v>
      </c>
      <c r="AE21" s="395"/>
      <c r="AH21" s="395"/>
      <c r="AI21" s="395"/>
      <c r="AJ21" s="395"/>
      <c r="AK21" s="395"/>
      <c r="AL21" s="395"/>
      <c r="AM21" s="395"/>
      <c r="AN21" s="395"/>
      <c r="AO21" s="395"/>
    </row>
    <row r="22" spans="1:41" x14ac:dyDescent="0.2">
      <c r="A22" s="250" t="s">
        <v>655</v>
      </c>
      <c r="B22" s="251"/>
      <c r="C22" s="252" t="s">
        <v>641</v>
      </c>
      <c r="D22" s="252" t="s">
        <v>164</v>
      </c>
      <c r="E22" s="252" t="s">
        <v>164</v>
      </c>
      <c r="F22" s="252" t="s">
        <v>164</v>
      </c>
      <c r="G22" s="252" t="s">
        <v>164</v>
      </c>
      <c r="H22" s="252" t="s">
        <v>164</v>
      </c>
      <c r="I22" s="252" t="s">
        <v>164</v>
      </c>
      <c r="J22" s="252" t="s">
        <v>164</v>
      </c>
      <c r="K22" s="252"/>
      <c r="L22" s="252"/>
      <c r="M22" s="252"/>
      <c r="N22" s="252"/>
      <c r="O22" s="252"/>
      <c r="P22" s="253">
        <f t="shared" si="16"/>
        <v>0</v>
      </c>
      <c r="Q22" s="253">
        <f t="shared" si="3"/>
        <v>0</v>
      </c>
      <c r="R22" s="253">
        <f t="shared" si="4"/>
        <v>0</v>
      </c>
      <c r="S22" s="253">
        <f t="shared" si="5"/>
        <v>0</v>
      </c>
      <c r="T22" s="253">
        <f t="shared" si="6"/>
        <v>0</v>
      </c>
      <c r="U22" s="253">
        <f t="shared" si="7"/>
        <v>0</v>
      </c>
      <c r="V22" s="253">
        <f t="shared" si="8"/>
        <v>0</v>
      </c>
      <c r="W22" s="253">
        <f t="shared" si="9"/>
        <v>0</v>
      </c>
      <c r="X22" s="253">
        <f t="shared" si="17"/>
        <v>0</v>
      </c>
      <c r="Y22" s="253">
        <f t="shared" si="10"/>
        <v>0</v>
      </c>
      <c r="Z22" s="253">
        <f t="shared" si="11"/>
        <v>0</v>
      </c>
      <c r="AA22" s="253">
        <f t="shared" si="12"/>
        <v>0</v>
      </c>
      <c r="AB22" s="253">
        <f t="shared" si="13"/>
        <v>0</v>
      </c>
      <c r="AC22" s="253">
        <f t="shared" si="14"/>
        <v>0</v>
      </c>
      <c r="AD22" s="253">
        <f t="shared" si="15"/>
        <v>0</v>
      </c>
      <c r="AE22" s="395"/>
      <c r="AH22" s="395"/>
      <c r="AI22" s="395"/>
      <c r="AJ22" s="395"/>
      <c r="AK22" s="395"/>
      <c r="AL22" s="395"/>
      <c r="AM22" s="395"/>
      <c r="AN22" s="395"/>
      <c r="AO22" s="395"/>
    </row>
    <row r="23" spans="1:41" x14ac:dyDescent="0.2">
      <c r="A23" s="250" t="s">
        <v>656</v>
      </c>
      <c r="B23" s="251"/>
      <c r="C23" s="252" t="s">
        <v>641</v>
      </c>
      <c r="D23" s="252" t="s">
        <v>164</v>
      </c>
      <c r="E23" s="252" t="s">
        <v>164</v>
      </c>
      <c r="F23" s="252" t="s">
        <v>164</v>
      </c>
      <c r="G23" s="252" t="s">
        <v>164</v>
      </c>
      <c r="H23" s="252" t="s">
        <v>164</v>
      </c>
      <c r="I23" s="252" t="s">
        <v>164</v>
      </c>
      <c r="J23" s="252" t="s">
        <v>164</v>
      </c>
      <c r="K23" s="252"/>
      <c r="L23" s="252"/>
      <c r="M23" s="252"/>
      <c r="N23" s="252"/>
      <c r="O23" s="252"/>
      <c r="P23" s="253">
        <f t="shared" si="16"/>
        <v>0</v>
      </c>
      <c r="Q23" s="253">
        <f t="shared" si="3"/>
        <v>0</v>
      </c>
      <c r="R23" s="253">
        <f t="shared" si="4"/>
        <v>0</v>
      </c>
      <c r="S23" s="253">
        <f t="shared" si="5"/>
        <v>0</v>
      </c>
      <c r="T23" s="253">
        <f t="shared" si="6"/>
        <v>0</v>
      </c>
      <c r="U23" s="253">
        <f t="shared" si="7"/>
        <v>0</v>
      </c>
      <c r="V23" s="253">
        <f t="shared" si="8"/>
        <v>0</v>
      </c>
      <c r="W23" s="253">
        <f t="shared" si="9"/>
        <v>0</v>
      </c>
      <c r="X23" s="253">
        <f t="shared" si="17"/>
        <v>0</v>
      </c>
      <c r="Y23" s="253">
        <f t="shared" si="10"/>
        <v>0</v>
      </c>
      <c r="Z23" s="253">
        <f t="shared" si="11"/>
        <v>0</v>
      </c>
      <c r="AA23" s="253">
        <f t="shared" si="12"/>
        <v>0</v>
      </c>
      <c r="AB23" s="253">
        <f t="shared" si="13"/>
        <v>0</v>
      </c>
      <c r="AC23" s="253">
        <f t="shared" si="14"/>
        <v>0</v>
      </c>
      <c r="AD23" s="253">
        <f t="shared" si="15"/>
        <v>0</v>
      </c>
      <c r="AE23" s="395"/>
      <c r="AH23" s="395"/>
      <c r="AI23" s="395"/>
      <c r="AJ23" s="395"/>
      <c r="AK23" s="395"/>
      <c r="AL23" s="395"/>
      <c r="AM23" s="395"/>
      <c r="AN23" s="395"/>
      <c r="AO23" s="395"/>
    </row>
    <row r="24" spans="1:41" x14ac:dyDescent="0.2">
      <c r="A24" s="255" t="s">
        <v>657</v>
      </c>
      <c r="B24" s="251"/>
      <c r="C24" s="252" t="s">
        <v>164</v>
      </c>
      <c r="D24" s="252" t="s">
        <v>164</v>
      </c>
      <c r="E24" s="252" t="s">
        <v>164</v>
      </c>
      <c r="F24" s="252" t="s">
        <v>641</v>
      </c>
      <c r="G24" s="252" t="s">
        <v>164</v>
      </c>
      <c r="H24" s="252" t="s">
        <v>164</v>
      </c>
      <c r="I24" s="252" t="s">
        <v>164</v>
      </c>
      <c r="J24" s="252" t="s">
        <v>164</v>
      </c>
      <c r="K24" s="252"/>
      <c r="L24" s="252"/>
      <c r="M24" s="252"/>
      <c r="N24" s="252"/>
      <c r="O24" s="252"/>
      <c r="P24" s="253">
        <f t="shared" si="16"/>
        <v>0</v>
      </c>
      <c r="Q24" s="253">
        <f t="shared" si="3"/>
        <v>0</v>
      </c>
      <c r="R24" s="253">
        <f t="shared" si="4"/>
        <v>0</v>
      </c>
      <c r="S24" s="253">
        <f t="shared" si="5"/>
        <v>0</v>
      </c>
      <c r="T24" s="253">
        <f t="shared" si="6"/>
        <v>0</v>
      </c>
      <c r="U24" s="253">
        <f t="shared" si="7"/>
        <v>0</v>
      </c>
      <c r="V24" s="253">
        <f t="shared" si="8"/>
        <v>0</v>
      </c>
      <c r="W24" s="253">
        <f t="shared" si="9"/>
        <v>0</v>
      </c>
      <c r="X24" s="253">
        <f t="shared" si="17"/>
        <v>0</v>
      </c>
      <c r="Y24" s="253">
        <f t="shared" si="10"/>
        <v>0</v>
      </c>
      <c r="Z24" s="253">
        <f t="shared" si="11"/>
        <v>0</v>
      </c>
      <c r="AA24" s="253">
        <f t="shared" si="12"/>
        <v>0</v>
      </c>
      <c r="AB24" s="253">
        <f t="shared" si="13"/>
        <v>0</v>
      </c>
      <c r="AC24" s="253">
        <f t="shared" si="14"/>
        <v>0</v>
      </c>
      <c r="AD24" s="253">
        <f t="shared" si="15"/>
        <v>0</v>
      </c>
      <c r="AE24" s="395"/>
      <c r="AH24" s="395"/>
      <c r="AI24" s="395"/>
      <c r="AJ24" s="395"/>
      <c r="AK24" s="395"/>
      <c r="AL24" s="395"/>
      <c r="AM24" s="395"/>
      <c r="AN24" s="395"/>
      <c r="AO24" s="395"/>
    </row>
    <row r="25" spans="1:41" x14ac:dyDescent="0.2">
      <c r="A25" s="250" t="s">
        <v>658</v>
      </c>
      <c r="B25" s="251"/>
      <c r="C25" s="252" t="s">
        <v>641</v>
      </c>
      <c r="D25" s="252" t="s">
        <v>164</v>
      </c>
      <c r="E25" s="252" t="s">
        <v>164</v>
      </c>
      <c r="F25" s="252" t="s">
        <v>641</v>
      </c>
      <c r="G25" s="252" t="s">
        <v>164</v>
      </c>
      <c r="H25" s="252" t="s">
        <v>164</v>
      </c>
      <c r="I25" s="252" t="s">
        <v>164</v>
      </c>
      <c r="J25" s="252" t="s">
        <v>164</v>
      </c>
      <c r="K25" s="252"/>
      <c r="L25" s="252"/>
      <c r="M25" s="252"/>
      <c r="N25" s="252"/>
      <c r="O25" s="252"/>
      <c r="P25" s="253">
        <f t="shared" si="16"/>
        <v>0</v>
      </c>
      <c r="Q25" s="253">
        <f t="shared" si="3"/>
        <v>0</v>
      </c>
      <c r="R25" s="253">
        <f t="shared" si="4"/>
        <v>0</v>
      </c>
      <c r="S25" s="253">
        <f t="shared" si="5"/>
        <v>0</v>
      </c>
      <c r="T25" s="253">
        <f t="shared" si="6"/>
        <v>0</v>
      </c>
      <c r="U25" s="253">
        <f t="shared" si="7"/>
        <v>0</v>
      </c>
      <c r="V25" s="253">
        <f t="shared" si="8"/>
        <v>0</v>
      </c>
      <c r="W25" s="253">
        <f t="shared" si="9"/>
        <v>0</v>
      </c>
      <c r="X25" s="253">
        <f t="shared" si="17"/>
        <v>0</v>
      </c>
      <c r="Y25" s="253">
        <f t="shared" si="10"/>
        <v>0</v>
      </c>
      <c r="Z25" s="253">
        <f t="shared" si="11"/>
        <v>0</v>
      </c>
      <c r="AA25" s="253">
        <f t="shared" si="12"/>
        <v>0</v>
      </c>
      <c r="AB25" s="253">
        <f t="shared" si="13"/>
        <v>0</v>
      </c>
      <c r="AC25" s="253">
        <f t="shared" si="14"/>
        <v>0</v>
      </c>
      <c r="AD25" s="253">
        <f t="shared" si="15"/>
        <v>0</v>
      </c>
      <c r="AE25" s="395"/>
      <c r="AH25" s="395"/>
      <c r="AI25" s="395"/>
      <c r="AJ25" s="395"/>
      <c r="AK25" s="395"/>
      <c r="AL25" s="395"/>
      <c r="AM25" s="395"/>
      <c r="AN25" s="395"/>
      <c r="AO25" s="395"/>
    </row>
    <row r="26" spans="1:41" x14ac:dyDescent="0.2">
      <c r="A26" s="250" t="s">
        <v>659</v>
      </c>
      <c r="B26" s="251"/>
      <c r="C26" s="252" t="s">
        <v>641</v>
      </c>
      <c r="D26" s="252" t="s">
        <v>164</v>
      </c>
      <c r="E26" s="252" t="s">
        <v>164</v>
      </c>
      <c r="F26" s="252" t="s">
        <v>641</v>
      </c>
      <c r="G26" s="252" t="s">
        <v>164</v>
      </c>
      <c r="H26" s="252" t="s">
        <v>164</v>
      </c>
      <c r="I26" s="252" t="s">
        <v>164</v>
      </c>
      <c r="J26" s="252" t="s">
        <v>164</v>
      </c>
      <c r="K26" s="252"/>
      <c r="L26" s="252"/>
      <c r="M26" s="252"/>
      <c r="N26" s="252"/>
      <c r="O26" s="252"/>
      <c r="P26" s="253">
        <f t="shared" si="16"/>
        <v>0</v>
      </c>
      <c r="Q26" s="253">
        <f t="shared" si="3"/>
        <v>0</v>
      </c>
      <c r="R26" s="253">
        <f t="shared" si="4"/>
        <v>0</v>
      </c>
      <c r="S26" s="253">
        <f t="shared" si="5"/>
        <v>0</v>
      </c>
      <c r="T26" s="253">
        <f t="shared" si="6"/>
        <v>0</v>
      </c>
      <c r="U26" s="253">
        <f t="shared" si="7"/>
        <v>0</v>
      </c>
      <c r="V26" s="253">
        <f t="shared" si="8"/>
        <v>0</v>
      </c>
      <c r="W26" s="253">
        <f t="shared" si="9"/>
        <v>0</v>
      </c>
      <c r="X26" s="253">
        <f t="shared" si="17"/>
        <v>0</v>
      </c>
      <c r="Y26" s="253">
        <f t="shared" si="10"/>
        <v>0</v>
      </c>
      <c r="Z26" s="253">
        <f t="shared" si="11"/>
        <v>0</v>
      </c>
      <c r="AA26" s="253">
        <f t="shared" si="12"/>
        <v>0</v>
      </c>
      <c r="AB26" s="253">
        <f t="shared" si="13"/>
        <v>0</v>
      </c>
      <c r="AC26" s="253">
        <f t="shared" si="14"/>
        <v>0</v>
      </c>
      <c r="AD26" s="253">
        <f t="shared" si="15"/>
        <v>0</v>
      </c>
      <c r="AE26" s="395"/>
      <c r="AH26" s="395"/>
      <c r="AI26" s="395"/>
      <c r="AJ26" s="395"/>
      <c r="AK26" s="395"/>
      <c r="AL26" s="395"/>
      <c r="AM26" s="395"/>
      <c r="AN26" s="395"/>
      <c r="AO26" s="395"/>
    </row>
    <row r="27" spans="1:41" ht="13.5" customHeight="1" x14ac:dyDescent="0.2">
      <c r="A27" s="255" t="s">
        <v>660</v>
      </c>
      <c r="B27" s="251"/>
      <c r="C27" s="252" t="s">
        <v>164</v>
      </c>
      <c r="D27" s="252" t="s">
        <v>164</v>
      </c>
      <c r="E27" s="252" t="s">
        <v>164</v>
      </c>
      <c r="F27" s="252" t="s">
        <v>641</v>
      </c>
      <c r="G27" s="252" t="s">
        <v>164</v>
      </c>
      <c r="H27" s="252" t="s">
        <v>164</v>
      </c>
      <c r="I27" s="252" t="s">
        <v>164</v>
      </c>
      <c r="J27" s="252" t="s">
        <v>164</v>
      </c>
      <c r="K27" s="252"/>
      <c r="L27" s="252"/>
      <c r="M27" s="252"/>
      <c r="N27" s="252"/>
      <c r="O27" s="252"/>
      <c r="P27" s="253">
        <f t="shared" si="16"/>
        <v>0</v>
      </c>
      <c r="Q27" s="253">
        <f t="shared" si="3"/>
        <v>0</v>
      </c>
      <c r="R27" s="253">
        <f t="shared" si="4"/>
        <v>0</v>
      </c>
      <c r="S27" s="253">
        <f t="shared" si="5"/>
        <v>0</v>
      </c>
      <c r="T27" s="253">
        <f t="shared" si="6"/>
        <v>0</v>
      </c>
      <c r="U27" s="253">
        <f t="shared" si="7"/>
        <v>0</v>
      </c>
      <c r="V27" s="253">
        <f t="shared" si="8"/>
        <v>0</v>
      </c>
      <c r="W27" s="253">
        <f t="shared" si="9"/>
        <v>0</v>
      </c>
      <c r="X27" s="253">
        <f t="shared" si="17"/>
        <v>0</v>
      </c>
      <c r="Y27" s="253">
        <f t="shared" si="10"/>
        <v>0</v>
      </c>
      <c r="Z27" s="253">
        <f t="shared" si="11"/>
        <v>0</v>
      </c>
      <c r="AA27" s="253">
        <f t="shared" si="12"/>
        <v>0</v>
      </c>
      <c r="AB27" s="253">
        <f t="shared" si="13"/>
        <v>0</v>
      </c>
      <c r="AC27" s="253">
        <f t="shared" si="14"/>
        <v>0</v>
      </c>
      <c r="AD27" s="253">
        <f t="shared" si="15"/>
        <v>0</v>
      </c>
      <c r="AE27" s="395"/>
      <c r="AH27" s="395"/>
      <c r="AI27" s="395"/>
      <c r="AJ27" s="395"/>
      <c r="AK27" s="395"/>
      <c r="AL27" s="395"/>
      <c r="AM27" s="395"/>
      <c r="AN27" s="395"/>
      <c r="AO27" s="395"/>
    </row>
    <row r="28" spans="1:41" ht="13.5" customHeight="1" x14ac:dyDescent="0.2">
      <c r="A28" s="255" t="s">
        <v>661</v>
      </c>
      <c r="B28" s="251"/>
      <c r="C28" s="252" t="s">
        <v>641</v>
      </c>
      <c r="D28" s="252" t="s">
        <v>164</v>
      </c>
      <c r="E28" s="252" t="s">
        <v>164</v>
      </c>
      <c r="F28" s="252" t="s">
        <v>641</v>
      </c>
      <c r="G28" s="252" t="s">
        <v>164</v>
      </c>
      <c r="H28" s="252" t="s">
        <v>641</v>
      </c>
      <c r="I28" s="252" t="s">
        <v>164</v>
      </c>
      <c r="J28" s="252" t="s">
        <v>164</v>
      </c>
      <c r="K28" s="252"/>
      <c r="L28" s="252"/>
      <c r="M28" s="252"/>
      <c r="N28" s="252"/>
      <c r="O28" s="252"/>
      <c r="P28" s="253">
        <f t="shared" si="16"/>
        <v>0</v>
      </c>
      <c r="Q28" s="253">
        <f t="shared" si="3"/>
        <v>0</v>
      </c>
      <c r="R28" s="253">
        <f t="shared" si="4"/>
        <v>0</v>
      </c>
      <c r="S28" s="253">
        <f t="shared" si="5"/>
        <v>0</v>
      </c>
      <c r="T28" s="253">
        <f t="shared" si="6"/>
        <v>0</v>
      </c>
      <c r="U28" s="253">
        <f t="shared" si="7"/>
        <v>0</v>
      </c>
      <c r="V28" s="253">
        <f t="shared" si="8"/>
        <v>0</v>
      </c>
      <c r="W28" s="253">
        <f t="shared" si="9"/>
        <v>0</v>
      </c>
      <c r="X28" s="253">
        <f t="shared" si="17"/>
        <v>0</v>
      </c>
      <c r="Y28" s="253">
        <f t="shared" si="10"/>
        <v>0</v>
      </c>
      <c r="Z28" s="253">
        <f t="shared" si="11"/>
        <v>0</v>
      </c>
      <c r="AA28" s="253">
        <f t="shared" si="12"/>
        <v>0</v>
      </c>
      <c r="AB28" s="253">
        <f t="shared" si="13"/>
        <v>0</v>
      </c>
      <c r="AC28" s="253">
        <f t="shared" si="14"/>
        <v>0</v>
      </c>
      <c r="AD28" s="253">
        <f t="shared" si="15"/>
        <v>0</v>
      </c>
      <c r="AE28" s="395"/>
      <c r="AH28" s="395"/>
      <c r="AI28" s="395"/>
      <c r="AJ28" s="395"/>
      <c r="AK28" s="395"/>
      <c r="AL28" s="395"/>
      <c r="AM28" s="395"/>
      <c r="AN28" s="395"/>
      <c r="AO28" s="395"/>
    </row>
    <row r="29" spans="1:41" ht="13.5" customHeight="1" x14ac:dyDescent="0.2">
      <c r="A29" s="250" t="s">
        <v>662</v>
      </c>
      <c r="B29" s="251"/>
      <c r="C29" s="252" t="s">
        <v>641</v>
      </c>
      <c r="D29" s="252" t="s">
        <v>164</v>
      </c>
      <c r="E29" s="252" t="s">
        <v>164</v>
      </c>
      <c r="F29" s="252" t="s">
        <v>641</v>
      </c>
      <c r="G29" s="252" t="s">
        <v>164</v>
      </c>
      <c r="H29" s="252" t="s">
        <v>641</v>
      </c>
      <c r="I29" s="252" t="s">
        <v>164</v>
      </c>
      <c r="J29" s="252" t="s">
        <v>164</v>
      </c>
      <c r="K29" s="252"/>
      <c r="L29" s="252"/>
      <c r="M29" s="252"/>
      <c r="N29" s="252"/>
      <c r="O29" s="252"/>
      <c r="P29" s="253">
        <f t="shared" si="16"/>
        <v>0</v>
      </c>
      <c r="Q29" s="253">
        <f t="shared" si="3"/>
        <v>0</v>
      </c>
      <c r="R29" s="253">
        <f t="shared" si="4"/>
        <v>0</v>
      </c>
      <c r="S29" s="253">
        <f t="shared" si="5"/>
        <v>0</v>
      </c>
      <c r="T29" s="253">
        <f t="shared" si="6"/>
        <v>0</v>
      </c>
      <c r="U29" s="253">
        <f t="shared" si="7"/>
        <v>0</v>
      </c>
      <c r="V29" s="253">
        <f t="shared" si="8"/>
        <v>0</v>
      </c>
      <c r="W29" s="253">
        <f t="shared" si="9"/>
        <v>0</v>
      </c>
      <c r="X29" s="253">
        <f t="shared" si="17"/>
        <v>0</v>
      </c>
      <c r="Y29" s="253">
        <f t="shared" si="10"/>
        <v>0</v>
      </c>
      <c r="Z29" s="253">
        <f t="shared" si="11"/>
        <v>0</v>
      </c>
      <c r="AA29" s="253">
        <f t="shared" si="12"/>
        <v>0</v>
      </c>
      <c r="AB29" s="253">
        <f t="shared" si="13"/>
        <v>0</v>
      </c>
      <c r="AC29" s="253">
        <f t="shared" si="14"/>
        <v>0</v>
      </c>
      <c r="AD29" s="253">
        <f t="shared" si="15"/>
        <v>0</v>
      </c>
      <c r="AE29" s="395"/>
      <c r="AH29" s="395"/>
      <c r="AI29" s="395"/>
      <c r="AJ29" s="395"/>
      <c r="AK29" s="395"/>
      <c r="AL29" s="395"/>
      <c r="AM29" s="395"/>
      <c r="AN29" s="395"/>
      <c r="AO29" s="395"/>
    </row>
    <row r="30" spans="1:41" x14ac:dyDescent="0.2">
      <c r="A30" s="250" t="s">
        <v>663</v>
      </c>
      <c r="B30" s="251"/>
      <c r="C30" s="252" t="s">
        <v>164</v>
      </c>
      <c r="D30" s="252" t="s">
        <v>164</v>
      </c>
      <c r="E30" s="252" t="s">
        <v>164</v>
      </c>
      <c r="F30" s="252" t="s">
        <v>641</v>
      </c>
      <c r="G30" s="252" t="s">
        <v>164</v>
      </c>
      <c r="H30" s="252" t="s">
        <v>164</v>
      </c>
      <c r="I30" s="252" t="s">
        <v>164</v>
      </c>
      <c r="J30" s="252" t="s">
        <v>164</v>
      </c>
      <c r="K30" s="252"/>
      <c r="L30" s="252"/>
      <c r="M30" s="252"/>
      <c r="N30" s="252"/>
      <c r="O30" s="252"/>
      <c r="P30" s="253">
        <f t="shared" si="16"/>
        <v>0</v>
      </c>
      <c r="Q30" s="253">
        <f t="shared" si="3"/>
        <v>0</v>
      </c>
      <c r="R30" s="253">
        <f t="shared" si="4"/>
        <v>0</v>
      </c>
      <c r="S30" s="253">
        <f t="shared" si="5"/>
        <v>0</v>
      </c>
      <c r="T30" s="253">
        <f t="shared" si="6"/>
        <v>0</v>
      </c>
      <c r="U30" s="253">
        <f t="shared" si="7"/>
        <v>0</v>
      </c>
      <c r="V30" s="253">
        <f t="shared" si="8"/>
        <v>0</v>
      </c>
      <c r="W30" s="253">
        <f t="shared" si="9"/>
        <v>0</v>
      </c>
      <c r="X30" s="253">
        <f t="shared" si="17"/>
        <v>0</v>
      </c>
      <c r="Y30" s="253">
        <f t="shared" si="10"/>
        <v>0</v>
      </c>
      <c r="Z30" s="253">
        <f t="shared" si="11"/>
        <v>0</v>
      </c>
      <c r="AA30" s="253">
        <f t="shared" si="12"/>
        <v>0</v>
      </c>
      <c r="AB30" s="253">
        <f t="shared" si="13"/>
        <v>0</v>
      </c>
      <c r="AC30" s="253">
        <f t="shared" si="14"/>
        <v>0</v>
      </c>
      <c r="AD30" s="253">
        <f t="shared" si="15"/>
        <v>0</v>
      </c>
      <c r="AE30" s="395"/>
      <c r="AH30" s="395"/>
      <c r="AI30" s="395"/>
      <c r="AJ30" s="395"/>
      <c r="AK30" s="395"/>
      <c r="AL30" s="395"/>
      <c r="AM30" s="395"/>
      <c r="AN30" s="395"/>
      <c r="AO30" s="395"/>
    </row>
    <row r="31" spans="1:41" x14ac:dyDescent="0.2">
      <c r="A31" s="250" t="s">
        <v>664</v>
      </c>
      <c r="B31" s="251"/>
      <c r="C31" s="252" t="s">
        <v>641</v>
      </c>
      <c r="D31" s="252" t="s">
        <v>164</v>
      </c>
      <c r="E31" s="252" t="s">
        <v>164</v>
      </c>
      <c r="F31" s="252" t="s">
        <v>641</v>
      </c>
      <c r="G31" s="252" t="s">
        <v>164</v>
      </c>
      <c r="H31" s="252" t="s">
        <v>164</v>
      </c>
      <c r="I31" s="252" t="s">
        <v>164</v>
      </c>
      <c r="J31" s="252" t="s">
        <v>164</v>
      </c>
      <c r="K31" s="252"/>
      <c r="L31" s="252"/>
      <c r="M31" s="252"/>
      <c r="N31" s="252"/>
      <c r="O31" s="252"/>
      <c r="P31" s="253">
        <f t="shared" si="16"/>
        <v>0</v>
      </c>
      <c r="Q31" s="253">
        <f t="shared" si="3"/>
        <v>0</v>
      </c>
      <c r="R31" s="253">
        <f t="shared" si="4"/>
        <v>0</v>
      </c>
      <c r="S31" s="253">
        <f t="shared" si="5"/>
        <v>0</v>
      </c>
      <c r="T31" s="253">
        <f t="shared" si="6"/>
        <v>0</v>
      </c>
      <c r="U31" s="253">
        <f t="shared" si="7"/>
        <v>0</v>
      </c>
      <c r="V31" s="253">
        <f t="shared" si="8"/>
        <v>0</v>
      </c>
      <c r="W31" s="253">
        <f t="shared" si="9"/>
        <v>0</v>
      </c>
      <c r="X31" s="253">
        <f t="shared" si="17"/>
        <v>0</v>
      </c>
      <c r="Y31" s="253">
        <f t="shared" si="10"/>
        <v>0</v>
      </c>
      <c r="Z31" s="253">
        <f t="shared" si="11"/>
        <v>0</v>
      </c>
      <c r="AA31" s="253">
        <f t="shared" si="12"/>
        <v>0</v>
      </c>
      <c r="AB31" s="253">
        <f t="shared" si="13"/>
        <v>0</v>
      </c>
      <c r="AC31" s="253">
        <f t="shared" si="14"/>
        <v>0</v>
      </c>
      <c r="AD31" s="253">
        <f t="shared" si="15"/>
        <v>0</v>
      </c>
      <c r="AE31" s="395"/>
      <c r="AH31" s="395"/>
      <c r="AI31" s="395"/>
      <c r="AJ31" s="395"/>
      <c r="AK31" s="395"/>
      <c r="AL31" s="395"/>
      <c r="AM31" s="395"/>
      <c r="AN31" s="395"/>
      <c r="AO31" s="395"/>
    </row>
    <row r="32" spans="1:41" x14ac:dyDescent="0.2">
      <c r="A32" s="255" t="s">
        <v>665</v>
      </c>
      <c r="B32" s="251"/>
      <c r="C32" s="252" t="s">
        <v>641</v>
      </c>
      <c r="D32" s="252" t="s">
        <v>164</v>
      </c>
      <c r="E32" s="252" t="s">
        <v>164</v>
      </c>
      <c r="F32" s="252" t="s">
        <v>641</v>
      </c>
      <c r="G32" s="252" t="s">
        <v>164</v>
      </c>
      <c r="H32" s="252" t="s">
        <v>164</v>
      </c>
      <c r="I32" s="252" t="s">
        <v>164</v>
      </c>
      <c r="J32" s="252" t="s">
        <v>164</v>
      </c>
      <c r="K32" s="252"/>
      <c r="L32" s="252"/>
      <c r="M32" s="252"/>
      <c r="N32" s="252"/>
      <c r="O32" s="252"/>
      <c r="P32" s="253">
        <f t="shared" si="16"/>
        <v>0</v>
      </c>
      <c r="Q32" s="253">
        <f t="shared" si="3"/>
        <v>0</v>
      </c>
      <c r="R32" s="253">
        <f t="shared" si="4"/>
        <v>0</v>
      </c>
      <c r="S32" s="253">
        <f t="shared" si="5"/>
        <v>0</v>
      </c>
      <c r="T32" s="253">
        <f t="shared" si="6"/>
        <v>0</v>
      </c>
      <c r="U32" s="253">
        <f t="shared" si="7"/>
        <v>0</v>
      </c>
      <c r="V32" s="253">
        <f t="shared" si="8"/>
        <v>0</v>
      </c>
      <c r="W32" s="253">
        <f t="shared" si="9"/>
        <v>0</v>
      </c>
      <c r="X32" s="253">
        <f t="shared" si="17"/>
        <v>0</v>
      </c>
      <c r="Y32" s="253">
        <f t="shared" si="10"/>
        <v>0</v>
      </c>
      <c r="Z32" s="253">
        <f t="shared" si="11"/>
        <v>0</v>
      </c>
      <c r="AA32" s="253">
        <f t="shared" si="12"/>
        <v>0</v>
      </c>
      <c r="AB32" s="253">
        <f t="shared" si="13"/>
        <v>0</v>
      </c>
      <c r="AC32" s="253">
        <f t="shared" si="14"/>
        <v>0</v>
      </c>
      <c r="AD32" s="253">
        <f t="shared" si="15"/>
        <v>0</v>
      </c>
      <c r="AE32" s="395"/>
      <c r="AH32" s="395"/>
      <c r="AI32" s="395"/>
      <c r="AJ32" s="395"/>
      <c r="AK32" s="395"/>
      <c r="AL32" s="395"/>
      <c r="AM32" s="395"/>
      <c r="AN32" s="395"/>
      <c r="AO32" s="395"/>
    </row>
    <row r="33" spans="1:41" x14ac:dyDescent="0.2">
      <c r="A33" s="255" t="s">
        <v>666</v>
      </c>
      <c r="B33" s="251"/>
      <c r="C33" s="252" t="s">
        <v>641</v>
      </c>
      <c r="D33" s="252" t="s">
        <v>164</v>
      </c>
      <c r="E33" s="252" t="s">
        <v>164</v>
      </c>
      <c r="F33" s="252" t="s">
        <v>641</v>
      </c>
      <c r="G33" s="252" t="s">
        <v>164</v>
      </c>
      <c r="H33" s="252" t="s">
        <v>641</v>
      </c>
      <c r="I33" s="252" t="s">
        <v>164</v>
      </c>
      <c r="J33" s="252" t="s">
        <v>164</v>
      </c>
      <c r="K33" s="252"/>
      <c r="L33" s="252"/>
      <c r="M33" s="252"/>
      <c r="N33" s="252"/>
      <c r="O33" s="252"/>
      <c r="P33" s="253">
        <f t="shared" si="16"/>
        <v>0</v>
      </c>
      <c r="Q33" s="253">
        <f t="shared" si="3"/>
        <v>0</v>
      </c>
      <c r="R33" s="253">
        <f t="shared" si="4"/>
        <v>0</v>
      </c>
      <c r="S33" s="253">
        <f t="shared" si="5"/>
        <v>0</v>
      </c>
      <c r="T33" s="253">
        <f t="shared" si="6"/>
        <v>0</v>
      </c>
      <c r="U33" s="253">
        <f t="shared" si="7"/>
        <v>0</v>
      </c>
      <c r="V33" s="253">
        <f t="shared" si="8"/>
        <v>0</v>
      </c>
      <c r="W33" s="253">
        <f t="shared" si="9"/>
        <v>0</v>
      </c>
      <c r="X33" s="253">
        <f t="shared" si="17"/>
        <v>0</v>
      </c>
      <c r="Y33" s="253">
        <f t="shared" si="10"/>
        <v>0</v>
      </c>
      <c r="Z33" s="253">
        <f t="shared" si="11"/>
        <v>0</v>
      </c>
      <c r="AA33" s="253">
        <f t="shared" si="12"/>
        <v>0</v>
      </c>
      <c r="AB33" s="253">
        <f t="shared" si="13"/>
        <v>0</v>
      </c>
      <c r="AC33" s="253">
        <f t="shared" si="14"/>
        <v>0</v>
      </c>
      <c r="AD33" s="253">
        <f t="shared" si="15"/>
        <v>0</v>
      </c>
      <c r="AE33" s="395"/>
      <c r="AH33" s="395"/>
      <c r="AI33" s="395"/>
      <c r="AJ33" s="395"/>
      <c r="AK33" s="395"/>
      <c r="AL33" s="395"/>
      <c r="AM33" s="395"/>
      <c r="AN33" s="395"/>
      <c r="AO33" s="395"/>
    </row>
    <row r="34" spans="1:41" x14ac:dyDescent="0.2">
      <c r="A34" s="250" t="s">
        <v>667</v>
      </c>
      <c r="B34" s="251"/>
      <c r="C34" s="252" t="s">
        <v>164</v>
      </c>
      <c r="D34" s="252" t="s">
        <v>164</v>
      </c>
      <c r="E34" s="252" t="s">
        <v>164</v>
      </c>
      <c r="F34" s="252" t="s">
        <v>641</v>
      </c>
      <c r="G34" s="252" t="s">
        <v>164</v>
      </c>
      <c r="H34" s="252" t="s">
        <v>164</v>
      </c>
      <c r="I34" s="252" t="s">
        <v>164</v>
      </c>
      <c r="J34" s="252" t="s">
        <v>164</v>
      </c>
      <c r="K34" s="252"/>
      <c r="L34" s="252"/>
      <c r="M34" s="252"/>
      <c r="N34" s="252"/>
      <c r="O34" s="252"/>
      <c r="P34" s="253">
        <f t="shared" si="16"/>
        <v>0</v>
      </c>
      <c r="Q34" s="253">
        <f t="shared" si="3"/>
        <v>0</v>
      </c>
      <c r="R34" s="253">
        <f t="shared" si="4"/>
        <v>0</v>
      </c>
      <c r="S34" s="253">
        <f t="shared" si="5"/>
        <v>0</v>
      </c>
      <c r="T34" s="253">
        <f t="shared" si="6"/>
        <v>0</v>
      </c>
      <c r="U34" s="253">
        <f t="shared" si="7"/>
        <v>0</v>
      </c>
      <c r="V34" s="253">
        <f t="shared" si="8"/>
        <v>0</v>
      </c>
      <c r="W34" s="253">
        <f t="shared" si="9"/>
        <v>0</v>
      </c>
      <c r="X34" s="253">
        <f t="shared" si="17"/>
        <v>0</v>
      </c>
      <c r="Y34" s="253">
        <f t="shared" si="10"/>
        <v>0</v>
      </c>
      <c r="Z34" s="253">
        <f t="shared" si="11"/>
        <v>0</v>
      </c>
      <c r="AA34" s="253">
        <f t="shared" si="12"/>
        <v>0</v>
      </c>
      <c r="AB34" s="253">
        <f t="shared" si="13"/>
        <v>0</v>
      </c>
      <c r="AC34" s="253">
        <f t="shared" si="14"/>
        <v>0</v>
      </c>
      <c r="AD34" s="253">
        <f t="shared" si="15"/>
        <v>0</v>
      </c>
      <c r="AE34" s="395"/>
      <c r="AH34" s="395"/>
      <c r="AI34" s="395"/>
      <c r="AJ34" s="395"/>
      <c r="AK34" s="395"/>
      <c r="AL34" s="395"/>
      <c r="AM34" s="395"/>
      <c r="AN34" s="395"/>
      <c r="AO34" s="395"/>
    </row>
    <row r="35" spans="1:41" x14ac:dyDescent="0.2">
      <c r="A35" s="250" t="s">
        <v>668</v>
      </c>
      <c r="B35" s="251"/>
      <c r="C35" s="252" t="s">
        <v>641</v>
      </c>
      <c r="D35" s="252" t="s">
        <v>164</v>
      </c>
      <c r="E35" s="252" t="s">
        <v>164</v>
      </c>
      <c r="F35" s="252" t="s">
        <v>164</v>
      </c>
      <c r="G35" s="252" t="s">
        <v>164</v>
      </c>
      <c r="H35" s="252" t="s">
        <v>164</v>
      </c>
      <c r="I35" s="252" t="s">
        <v>164</v>
      </c>
      <c r="J35" s="252" t="s">
        <v>164</v>
      </c>
      <c r="K35" s="252"/>
      <c r="L35" s="252"/>
      <c r="M35" s="252"/>
      <c r="N35" s="252"/>
      <c r="O35" s="252"/>
      <c r="P35" s="253">
        <f t="shared" si="16"/>
        <v>0</v>
      </c>
      <c r="Q35" s="253">
        <f t="shared" si="3"/>
        <v>0</v>
      </c>
      <c r="R35" s="253">
        <f t="shared" si="4"/>
        <v>0</v>
      </c>
      <c r="S35" s="253">
        <f t="shared" si="5"/>
        <v>0</v>
      </c>
      <c r="T35" s="253">
        <f t="shared" si="6"/>
        <v>0</v>
      </c>
      <c r="U35" s="253">
        <f t="shared" si="7"/>
        <v>0</v>
      </c>
      <c r="V35" s="253">
        <f t="shared" si="8"/>
        <v>0</v>
      </c>
      <c r="W35" s="253">
        <f t="shared" si="9"/>
        <v>0</v>
      </c>
      <c r="X35" s="253">
        <f t="shared" si="17"/>
        <v>0</v>
      </c>
      <c r="Y35" s="253">
        <f t="shared" si="10"/>
        <v>0</v>
      </c>
      <c r="Z35" s="253">
        <f t="shared" si="11"/>
        <v>0</v>
      </c>
      <c r="AA35" s="253">
        <f t="shared" si="12"/>
        <v>0</v>
      </c>
      <c r="AB35" s="253">
        <f t="shared" si="13"/>
        <v>0</v>
      </c>
      <c r="AC35" s="253">
        <f t="shared" si="14"/>
        <v>0</v>
      </c>
      <c r="AD35" s="253">
        <f t="shared" si="15"/>
        <v>0</v>
      </c>
      <c r="AE35" s="395"/>
      <c r="AH35" s="395"/>
      <c r="AI35" s="395"/>
      <c r="AJ35" s="395"/>
      <c r="AK35" s="395"/>
      <c r="AL35" s="395"/>
      <c r="AM35" s="395"/>
      <c r="AN35" s="395"/>
      <c r="AO35" s="395"/>
    </row>
    <row r="36" spans="1:41" x14ac:dyDescent="0.2">
      <c r="A36" s="250" t="s">
        <v>669</v>
      </c>
      <c r="B36" s="251"/>
      <c r="C36" s="252" t="s">
        <v>641</v>
      </c>
      <c r="D36" s="252" t="s">
        <v>164</v>
      </c>
      <c r="E36" s="252" t="s">
        <v>164</v>
      </c>
      <c r="F36" s="252" t="s">
        <v>164</v>
      </c>
      <c r="G36" s="252" t="s">
        <v>164</v>
      </c>
      <c r="H36" s="252" t="s">
        <v>641</v>
      </c>
      <c r="I36" s="252" t="s">
        <v>164</v>
      </c>
      <c r="J36" s="252" t="s">
        <v>164</v>
      </c>
      <c r="K36" s="252"/>
      <c r="L36" s="252"/>
      <c r="M36" s="252"/>
      <c r="N36" s="252"/>
      <c r="O36" s="252"/>
      <c r="P36" s="253">
        <f t="shared" si="16"/>
        <v>0</v>
      </c>
      <c r="Q36" s="253">
        <f t="shared" si="3"/>
        <v>0</v>
      </c>
      <c r="R36" s="253">
        <f t="shared" si="4"/>
        <v>0</v>
      </c>
      <c r="S36" s="253">
        <f t="shared" si="5"/>
        <v>0</v>
      </c>
      <c r="T36" s="253">
        <f t="shared" si="6"/>
        <v>0</v>
      </c>
      <c r="U36" s="253">
        <f t="shared" si="7"/>
        <v>0</v>
      </c>
      <c r="V36" s="253">
        <f t="shared" si="8"/>
        <v>0</v>
      </c>
      <c r="W36" s="253">
        <f t="shared" si="9"/>
        <v>0</v>
      </c>
      <c r="X36" s="253">
        <f t="shared" si="17"/>
        <v>0</v>
      </c>
      <c r="Y36" s="253">
        <f t="shared" si="10"/>
        <v>0</v>
      </c>
      <c r="Z36" s="253">
        <f t="shared" si="11"/>
        <v>0</v>
      </c>
      <c r="AA36" s="253">
        <f t="shared" si="12"/>
        <v>0</v>
      </c>
      <c r="AB36" s="253">
        <f t="shared" si="13"/>
        <v>0</v>
      </c>
      <c r="AC36" s="253">
        <f t="shared" si="14"/>
        <v>0</v>
      </c>
      <c r="AD36" s="253">
        <f t="shared" si="15"/>
        <v>0</v>
      </c>
      <c r="AE36" s="395"/>
      <c r="AH36" s="395"/>
      <c r="AI36" s="395"/>
      <c r="AJ36" s="395"/>
      <c r="AK36" s="395"/>
      <c r="AL36" s="395"/>
      <c r="AM36" s="395"/>
      <c r="AN36" s="395"/>
      <c r="AO36" s="395"/>
    </row>
    <row r="37" spans="1:41" x14ac:dyDescent="0.2">
      <c r="A37" s="255" t="s">
        <v>670</v>
      </c>
      <c r="B37" s="251"/>
      <c r="C37" s="252" t="s">
        <v>164</v>
      </c>
      <c r="D37" s="252" t="s">
        <v>164</v>
      </c>
      <c r="E37" s="252" t="s">
        <v>164</v>
      </c>
      <c r="F37" s="252" t="s">
        <v>641</v>
      </c>
      <c r="G37" s="252" t="s">
        <v>164</v>
      </c>
      <c r="H37" s="252" t="s">
        <v>164</v>
      </c>
      <c r="I37" s="252" t="s">
        <v>164</v>
      </c>
      <c r="J37" s="252" t="s">
        <v>164</v>
      </c>
      <c r="K37" s="252"/>
      <c r="L37" s="252"/>
      <c r="M37" s="252"/>
      <c r="N37" s="252"/>
      <c r="O37" s="252"/>
      <c r="P37" s="253">
        <f t="shared" si="16"/>
        <v>0</v>
      </c>
      <c r="Q37" s="253">
        <f t="shared" si="3"/>
        <v>0</v>
      </c>
      <c r="R37" s="253">
        <f t="shared" si="4"/>
        <v>0</v>
      </c>
      <c r="S37" s="253">
        <f t="shared" si="5"/>
        <v>0</v>
      </c>
      <c r="T37" s="253">
        <f t="shared" si="6"/>
        <v>0</v>
      </c>
      <c r="U37" s="253">
        <f t="shared" si="7"/>
        <v>0</v>
      </c>
      <c r="V37" s="253">
        <f t="shared" si="8"/>
        <v>0</v>
      </c>
      <c r="W37" s="253">
        <f t="shared" si="9"/>
        <v>0</v>
      </c>
      <c r="X37" s="253">
        <f t="shared" si="17"/>
        <v>0</v>
      </c>
      <c r="Y37" s="253">
        <f t="shared" si="10"/>
        <v>0</v>
      </c>
      <c r="Z37" s="253">
        <f t="shared" si="11"/>
        <v>0</v>
      </c>
      <c r="AA37" s="253">
        <f t="shared" si="12"/>
        <v>0</v>
      </c>
      <c r="AB37" s="253">
        <f t="shared" si="13"/>
        <v>0</v>
      </c>
      <c r="AC37" s="253">
        <f t="shared" si="14"/>
        <v>0</v>
      </c>
      <c r="AD37" s="253">
        <f t="shared" si="15"/>
        <v>0</v>
      </c>
      <c r="AE37" s="395"/>
      <c r="AH37" s="395"/>
      <c r="AI37" s="395"/>
      <c r="AJ37" s="395"/>
      <c r="AK37" s="395"/>
      <c r="AL37" s="395"/>
      <c r="AM37" s="395"/>
      <c r="AN37" s="395"/>
      <c r="AO37" s="395"/>
    </row>
    <row r="38" spans="1:41" x14ac:dyDescent="0.2">
      <c r="A38" s="250" t="s">
        <v>671</v>
      </c>
      <c r="B38" s="251"/>
      <c r="C38" s="252" t="s">
        <v>641</v>
      </c>
      <c r="D38" s="252" t="s">
        <v>164</v>
      </c>
      <c r="E38" s="252" t="s">
        <v>164</v>
      </c>
      <c r="F38" s="252" t="s">
        <v>641</v>
      </c>
      <c r="G38" s="252" t="s">
        <v>164</v>
      </c>
      <c r="H38" s="252" t="s">
        <v>641</v>
      </c>
      <c r="I38" s="252" t="s">
        <v>164</v>
      </c>
      <c r="J38" s="252" t="s">
        <v>164</v>
      </c>
      <c r="K38" s="252"/>
      <c r="L38" s="252"/>
      <c r="M38" s="252"/>
      <c r="N38" s="252"/>
      <c r="O38" s="252"/>
      <c r="P38" s="253">
        <f t="shared" si="16"/>
        <v>0</v>
      </c>
      <c r="Q38" s="253">
        <f t="shared" si="3"/>
        <v>0</v>
      </c>
      <c r="R38" s="253">
        <f t="shared" si="4"/>
        <v>0</v>
      </c>
      <c r="S38" s="253">
        <f t="shared" si="5"/>
        <v>0</v>
      </c>
      <c r="T38" s="253">
        <f t="shared" si="6"/>
        <v>0</v>
      </c>
      <c r="U38" s="253">
        <f t="shared" si="7"/>
        <v>0</v>
      </c>
      <c r="V38" s="253">
        <f t="shared" si="8"/>
        <v>0</v>
      </c>
      <c r="W38" s="253">
        <f t="shared" si="9"/>
        <v>0</v>
      </c>
      <c r="X38" s="253">
        <f t="shared" si="17"/>
        <v>0</v>
      </c>
      <c r="Y38" s="253">
        <f t="shared" si="10"/>
        <v>0</v>
      </c>
      <c r="Z38" s="253">
        <f t="shared" si="11"/>
        <v>0</v>
      </c>
      <c r="AA38" s="253">
        <f t="shared" si="12"/>
        <v>0</v>
      </c>
      <c r="AB38" s="253">
        <f t="shared" si="13"/>
        <v>0</v>
      </c>
      <c r="AC38" s="253">
        <f t="shared" si="14"/>
        <v>0</v>
      </c>
      <c r="AD38" s="253">
        <f t="shared" si="15"/>
        <v>0</v>
      </c>
      <c r="AE38" s="395"/>
      <c r="AH38" s="395"/>
      <c r="AI38" s="395"/>
      <c r="AJ38" s="395"/>
      <c r="AK38" s="395"/>
      <c r="AL38" s="395"/>
      <c r="AM38" s="395"/>
      <c r="AN38" s="395"/>
      <c r="AO38" s="395"/>
    </row>
    <row r="39" spans="1:41" x14ac:dyDescent="0.2">
      <c r="A39" s="250" t="s">
        <v>672</v>
      </c>
      <c r="B39" s="251"/>
      <c r="C39" s="252" t="s">
        <v>641</v>
      </c>
      <c r="D39" s="252" t="s">
        <v>164</v>
      </c>
      <c r="E39" s="252" t="s">
        <v>164</v>
      </c>
      <c r="F39" s="252" t="s">
        <v>641</v>
      </c>
      <c r="G39" s="252" t="s">
        <v>164</v>
      </c>
      <c r="H39" s="252" t="s">
        <v>641</v>
      </c>
      <c r="I39" s="252" t="s">
        <v>164</v>
      </c>
      <c r="J39" s="252" t="s">
        <v>164</v>
      </c>
      <c r="K39" s="252"/>
      <c r="L39" s="252"/>
      <c r="M39" s="252"/>
      <c r="N39" s="252"/>
      <c r="O39" s="252"/>
      <c r="P39" s="253">
        <f t="shared" si="16"/>
        <v>0</v>
      </c>
      <c r="Q39" s="253">
        <f t="shared" si="3"/>
        <v>0</v>
      </c>
      <c r="R39" s="253">
        <f t="shared" si="4"/>
        <v>0</v>
      </c>
      <c r="S39" s="253">
        <f t="shared" si="5"/>
        <v>0</v>
      </c>
      <c r="T39" s="253">
        <f t="shared" si="6"/>
        <v>0</v>
      </c>
      <c r="U39" s="253">
        <f t="shared" si="7"/>
        <v>0</v>
      </c>
      <c r="V39" s="253">
        <f t="shared" si="8"/>
        <v>0</v>
      </c>
      <c r="W39" s="253">
        <f t="shared" si="9"/>
        <v>0</v>
      </c>
      <c r="X39" s="253">
        <f t="shared" si="17"/>
        <v>0</v>
      </c>
      <c r="Y39" s="253">
        <f t="shared" si="10"/>
        <v>0</v>
      </c>
      <c r="Z39" s="253">
        <f t="shared" si="11"/>
        <v>0</v>
      </c>
      <c r="AA39" s="253">
        <f t="shared" si="12"/>
        <v>0</v>
      </c>
      <c r="AB39" s="253">
        <f t="shared" si="13"/>
        <v>0</v>
      </c>
      <c r="AC39" s="253">
        <f t="shared" si="14"/>
        <v>0</v>
      </c>
      <c r="AD39" s="253">
        <f t="shared" si="15"/>
        <v>0</v>
      </c>
      <c r="AE39" s="395"/>
      <c r="AH39" s="395"/>
      <c r="AI39" s="395"/>
      <c r="AJ39" s="395"/>
      <c r="AK39" s="395"/>
      <c r="AL39" s="395"/>
      <c r="AM39" s="395"/>
      <c r="AN39" s="395"/>
      <c r="AO39" s="395"/>
    </row>
    <row r="40" spans="1:41" x14ac:dyDescent="0.2">
      <c r="A40" s="250" t="s">
        <v>673</v>
      </c>
      <c r="B40" s="251"/>
      <c r="C40" s="252" t="s">
        <v>641</v>
      </c>
      <c r="D40" s="252" t="s">
        <v>641</v>
      </c>
      <c r="E40" s="252" t="s">
        <v>164</v>
      </c>
      <c r="F40" s="252" t="s">
        <v>641</v>
      </c>
      <c r="G40" s="252" t="s">
        <v>164</v>
      </c>
      <c r="H40" s="252" t="s">
        <v>641</v>
      </c>
      <c r="I40" s="252" t="s">
        <v>164</v>
      </c>
      <c r="J40" s="252" t="s">
        <v>164</v>
      </c>
      <c r="K40" s="252"/>
      <c r="L40" s="252"/>
      <c r="M40" s="252"/>
      <c r="N40" s="252"/>
      <c r="O40" s="252"/>
      <c r="P40" s="253">
        <f t="shared" si="16"/>
        <v>0</v>
      </c>
      <c r="Q40" s="253">
        <f t="shared" si="3"/>
        <v>0</v>
      </c>
      <c r="R40" s="253">
        <f t="shared" si="4"/>
        <v>0</v>
      </c>
      <c r="S40" s="253">
        <f t="shared" si="5"/>
        <v>0</v>
      </c>
      <c r="T40" s="253">
        <f t="shared" si="6"/>
        <v>0</v>
      </c>
      <c r="U40" s="253">
        <f t="shared" si="7"/>
        <v>0</v>
      </c>
      <c r="V40" s="253">
        <f t="shared" si="8"/>
        <v>0</v>
      </c>
      <c r="W40" s="253">
        <f t="shared" si="9"/>
        <v>0</v>
      </c>
      <c r="X40" s="253">
        <f t="shared" si="17"/>
        <v>0</v>
      </c>
      <c r="Y40" s="253">
        <f t="shared" si="10"/>
        <v>0</v>
      </c>
      <c r="Z40" s="253">
        <f t="shared" si="11"/>
        <v>0</v>
      </c>
      <c r="AA40" s="253">
        <f t="shared" si="12"/>
        <v>0</v>
      </c>
      <c r="AB40" s="253">
        <f t="shared" si="13"/>
        <v>0</v>
      </c>
      <c r="AC40" s="253">
        <f t="shared" si="14"/>
        <v>0</v>
      </c>
      <c r="AD40" s="253">
        <f t="shared" si="15"/>
        <v>0</v>
      </c>
      <c r="AE40" s="395"/>
      <c r="AH40" s="395"/>
      <c r="AI40" s="395"/>
      <c r="AJ40" s="395"/>
      <c r="AK40" s="395"/>
      <c r="AL40" s="395"/>
      <c r="AM40" s="395"/>
      <c r="AN40" s="395"/>
      <c r="AO40" s="395"/>
    </row>
    <row r="41" spans="1:41" x14ac:dyDescent="0.2">
      <c r="A41" s="250" t="s">
        <v>674</v>
      </c>
      <c r="B41" s="251"/>
      <c r="C41" s="252" t="s">
        <v>641</v>
      </c>
      <c r="D41" s="252" t="s">
        <v>164</v>
      </c>
      <c r="E41" s="252" t="s">
        <v>164</v>
      </c>
      <c r="F41" s="252" t="s">
        <v>641</v>
      </c>
      <c r="G41" s="252" t="s">
        <v>164</v>
      </c>
      <c r="H41" s="252" t="s">
        <v>164</v>
      </c>
      <c r="I41" s="252" t="s">
        <v>164</v>
      </c>
      <c r="J41" s="252" t="s">
        <v>164</v>
      </c>
      <c r="K41" s="252"/>
      <c r="L41" s="252"/>
      <c r="M41" s="252"/>
      <c r="N41" s="252"/>
      <c r="O41" s="252"/>
      <c r="P41" s="253">
        <f t="shared" si="16"/>
        <v>0</v>
      </c>
      <c r="Q41" s="253">
        <f t="shared" si="3"/>
        <v>0</v>
      </c>
      <c r="R41" s="253">
        <f t="shared" si="4"/>
        <v>0</v>
      </c>
      <c r="S41" s="253">
        <f t="shared" si="5"/>
        <v>0</v>
      </c>
      <c r="T41" s="253">
        <f t="shared" si="6"/>
        <v>0</v>
      </c>
      <c r="U41" s="253">
        <f t="shared" si="7"/>
        <v>0</v>
      </c>
      <c r="V41" s="253">
        <f t="shared" si="8"/>
        <v>0</v>
      </c>
      <c r="W41" s="253">
        <f t="shared" si="9"/>
        <v>0</v>
      </c>
      <c r="X41" s="253">
        <f t="shared" si="17"/>
        <v>0</v>
      </c>
      <c r="Y41" s="253">
        <f t="shared" si="10"/>
        <v>0</v>
      </c>
      <c r="Z41" s="253">
        <f t="shared" si="11"/>
        <v>0</v>
      </c>
      <c r="AA41" s="253">
        <f t="shared" si="12"/>
        <v>0</v>
      </c>
      <c r="AB41" s="253">
        <f t="shared" si="13"/>
        <v>0</v>
      </c>
      <c r="AC41" s="253">
        <f t="shared" si="14"/>
        <v>0</v>
      </c>
      <c r="AD41" s="253">
        <f t="shared" si="15"/>
        <v>0</v>
      </c>
      <c r="AE41" s="395"/>
      <c r="AH41" s="395"/>
      <c r="AI41" s="395"/>
      <c r="AJ41" s="395"/>
      <c r="AK41" s="395"/>
      <c r="AL41" s="395"/>
      <c r="AM41" s="395"/>
      <c r="AN41" s="395"/>
      <c r="AO41" s="395"/>
    </row>
    <row r="42" spans="1:41" x14ac:dyDescent="0.2">
      <c r="A42" s="250" t="s">
        <v>675</v>
      </c>
      <c r="B42" s="251"/>
      <c r="C42" s="252" t="s">
        <v>641</v>
      </c>
      <c r="D42" s="252" t="s">
        <v>164</v>
      </c>
      <c r="E42" s="252" t="s">
        <v>164</v>
      </c>
      <c r="F42" s="252" t="s">
        <v>164</v>
      </c>
      <c r="G42" s="252" t="s">
        <v>164</v>
      </c>
      <c r="H42" s="252" t="s">
        <v>164</v>
      </c>
      <c r="I42" s="252" t="s">
        <v>164</v>
      </c>
      <c r="J42" s="252" t="s">
        <v>164</v>
      </c>
      <c r="K42" s="252"/>
      <c r="L42" s="252"/>
      <c r="M42" s="252"/>
      <c r="N42" s="252"/>
      <c r="O42" s="252"/>
      <c r="P42" s="253">
        <f t="shared" si="16"/>
        <v>0</v>
      </c>
      <c r="Q42" s="253">
        <f t="shared" si="3"/>
        <v>0</v>
      </c>
      <c r="R42" s="253">
        <f t="shared" si="4"/>
        <v>0</v>
      </c>
      <c r="S42" s="253">
        <f t="shared" si="5"/>
        <v>0</v>
      </c>
      <c r="T42" s="253">
        <f t="shared" si="6"/>
        <v>0</v>
      </c>
      <c r="U42" s="253">
        <f t="shared" si="7"/>
        <v>0</v>
      </c>
      <c r="V42" s="253">
        <f t="shared" si="8"/>
        <v>0</v>
      </c>
      <c r="W42" s="253">
        <f t="shared" si="9"/>
        <v>0</v>
      </c>
      <c r="X42" s="253">
        <f t="shared" si="17"/>
        <v>0</v>
      </c>
      <c r="Y42" s="253">
        <f t="shared" si="10"/>
        <v>0</v>
      </c>
      <c r="Z42" s="253">
        <f t="shared" si="11"/>
        <v>0</v>
      </c>
      <c r="AA42" s="253">
        <f t="shared" si="12"/>
        <v>0</v>
      </c>
      <c r="AB42" s="253">
        <f t="shared" si="13"/>
        <v>0</v>
      </c>
      <c r="AC42" s="253">
        <f t="shared" si="14"/>
        <v>0</v>
      </c>
      <c r="AD42" s="253">
        <f t="shared" si="15"/>
        <v>0</v>
      </c>
      <c r="AE42" s="395"/>
      <c r="AH42" s="395"/>
      <c r="AI42" s="395"/>
      <c r="AJ42" s="395"/>
      <c r="AK42" s="395"/>
      <c r="AL42" s="395"/>
      <c r="AM42" s="395"/>
      <c r="AN42" s="395"/>
      <c r="AO42" s="395"/>
    </row>
    <row r="43" spans="1:41" x14ac:dyDescent="0.2">
      <c r="A43" s="255" t="s">
        <v>676</v>
      </c>
      <c r="B43" s="251"/>
      <c r="C43" s="252" t="s">
        <v>164</v>
      </c>
      <c r="D43" s="252" t="s">
        <v>164</v>
      </c>
      <c r="E43" s="252" t="s">
        <v>164</v>
      </c>
      <c r="F43" s="252" t="s">
        <v>641</v>
      </c>
      <c r="G43" s="252" t="s">
        <v>164</v>
      </c>
      <c r="H43" s="252" t="s">
        <v>164</v>
      </c>
      <c r="I43" s="252" t="s">
        <v>164</v>
      </c>
      <c r="J43" s="252" t="s">
        <v>164</v>
      </c>
      <c r="K43" s="252"/>
      <c r="L43" s="252"/>
      <c r="M43" s="252"/>
      <c r="N43" s="252"/>
      <c r="O43" s="252"/>
      <c r="P43" s="253">
        <f t="shared" si="16"/>
        <v>0</v>
      </c>
      <c r="Q43" s="253">
        <f t="shared" si="3"/>
        <v>0</v>
      </c>
      <c r="R43" s="253">
        <f t="shared" si="4"/>
        <v>0</v>
      </c>
      <c r="S43" s="253">
        <f t="shared" si="5"/>
        <v>0</v>
      </c>
      <c r="T43" s="253">
        <f t="shared" si="6"/>
        <v>0</v>
      </c>
      <c r="U43" s="253">
        <f t="shared" si="7"/>
        <v>0</v>
      </c>
      <c r="V43" s="253">
        <f t="shared" si="8"/>
        <v>0</v>
      </c>
      <c r="W43" s="253">
        <f t="shared" si="9"/>
        <v>0</v>
      </c>
      <c r="X43" s="253">
        <f t="shared" si="17"/>
        <v>0</v>
      </c>
      <c r="Y43" s="253">
        <f t="shared" si="10"/>
        <v>0</v>
      </c>
      <c r="Z43" s="253">
        <f t="shared" si="11"/>
        <v>0</v>
      </c>
      <c r="AA43" s="253">
        <f t="shared" si="12"/>
        <v>0</v>
      </c>
      <c r="AB43" s="253">
        <f t="shared" si="13"/>
        <v>0</v>
      </c>
      <c r="AC43" s="253">
        <f t="shared" si="14"/>
        <v>0</v>
      </c>
      <c r="AD43" s="253">
        <f t="shared" si="15"/>
        <v>0</v>
      </c>
      <c r="AE43" s="395"/>
      <c r="AH43" s="395"/>
      <c r="AI43" s="395"/>
      <c r="AJ43" s="395"/>
      <c r="AK43" s="395"/>
      <c r="AL43" s="395"/>
      <c r="AM43" s="395"/>
      <c r="AN43" s="395"/>
      <c r="AO43" s="395"/>
    </row>
    <row r="44" spans="1:41" x14ac:dyDescent="0.2">
      <c r="A44" s="250" t="s">
        <v>677</v>
      </c>
      <c r="B44" s="251"/>
      <c r="C44" s="252" t="s">
        <v>641</v>
      </c>
      <c r="D44" s="252" t="s">
        <v>164</v>
      </c>
      <c r="E44" s="252" t="s">
        <v>164</v>
      </c>
      <c r="F44" s="252" t="s">
        <v>164</v>
      </c>
      <c r="G44" s="252" t="s">
        <v>164</v>
      </c>
      <c r="H44" s="252" t="s">
        <v>164</v>
      </c>
      <c r="I44" s="252" t="s">
        <v>164</v>
      </c>
      <c r="J44" s="252" t="s">
        <v>164</v>
      </c>
      <c r="K44" s="252"/>
      <c r="L44" s="252"/>
      <c r="M44" s="252"/>
      <c r="N44" s="252"/>
      <c r="O44" s="252"/>
      <c r="P44" s="253">
        <f t="shared" si="16"/>
        <v>0</v>
      </c>
      <c r="Q44" s="253">
        <f t="shared" si="3"/>
        <v>0</v>
      </c>
      <c r="R44" s="253">
        <f t="shared" si="4"/>
        <v>0</v>
      </c>
      <c r="S44" s="253">
        <f t="shared" si="5"/>
        <v>0</v>
      </c>
      <c r="T44" s="253">
        <f t="shared" si="6"/>
        <v>0</v>
      </c>
      <c r="U44" s="253">
        <f t="shared" si="7"/>
        <v>0</v>
      </c>
      <c r="V44" s="253">
        <f t="shared" si="8"/>
        <v>0</v>
      </c>
      <c r="W44" s="253">
        <f t="shared" si="9"/>
        <v>0</v>
      </c>
      <c r="X44" s="253">
        <f t="shared" si="17"/>
        <v>0</v>
      </c>
      <c r="Y44" s="253">
        <f t="shared" si="10"/>
        <v>0</v>
      </c>
      <c r="Z44" s="253">
        <f t="shared" si="11"/>
        <v>0</v>
      </c>
      <c r="AA44" s="253">
        <f t="shared" si="12"/>
        <v>0</v>
      </c>
      <c r="AB44" s="253">
        <f t="shared" si="13"/>
        <v>0</v>
      </c>
      <c r="AC44" s="253">
        <f t="shared" si="14"/>
        <v>0</v>
      </c>
      <c r="AD44" s="253">
        <f t="shared" si="15"/>
        <v>0</v>
      </c>
      <c r="AE44" s="395"/>
      <c r="AH44" s="395"/>
      <c r="AI44" s="395"/>
      <c r="AJ44" s="395"/>
      <c r="AK44" s="395"/>
      <c r="AL44" s="395"/>
      <c r="AM44" s="395"/>
      <c r="AN44" s="395"/>
      <c r="AO44" s="395"/>
    </row>
    <row r="45" spans="1:41" x14ac:dyDescent="0.2">
      <c r="A45" s="250" t="s">
        <v>827</v>
      </c>
      <c r="B45" s="251"/>
      <c r="C45" s="252" t="s">
        <v>164</v>
      </c>
      <c r="D45" s="252" t="s">
        <v>164</v>
      </c>
      <c r="E45" s="252" t="s">
        <v>164</v>
      </c>
      <c r="F45" s="252" t="s">
        <v>641</v>
      </c>
      <c r="G45" s="252" t="s">
        <v>164</v>
      </c>
      <c r="H45" s="252" t="s">
        <v>164</v>
      </c>
      <c r="I45" s="252" t="s">
        <v>164</v>
      </c>
      <c r="J45" s="252" t="s">
        <v>164</v>
      </c>
      <c r="K45" s="252"/>
      <c r="L45" s="252"/>
      <c r="M45" s="252"/>
      <c r="N45" s="252"/>
      <c r="O45" s="252"/>
      <c r="P45" s="253">
        <f t="shared" si="16"/>
        <v>0</v>
      </c>
      <c r="Q45" s="253">
        <f t="shared" si="3"/>
        <v>0</v>
      </c>
      <c r="R45" s="253">
        <f t="shared" si="4"/>
        <v>0</v>
      </c>
      <c r="S45" s="253">
        <f t="shared" si="5"/>
        <v>0</v>
      </c>
      <c r="T45" s="253">
        <f t="shared" si="6"/>
        <v>0</v>
      </c>
      <c r="U45" s="253">
        <f t="shared" si="7"/>
        <v>0</v>
      </c>
      <c r="V45" s="253">
        <f t="shared" si="8"/>
        <v>0</v>
      </c>
      <c r="W45" s="253">
        <f t="shared" si="9"/>
        <v>0</v>
      </c>
      <c r="X45" s="253">
        <f t="shared" si="17"/>
        <v>0</v>
      </c>
      <c r="Y45" s="253">
        <f t="shared" si="10"/>
        <v>0</v>
      </c>
      <c r="Z45" s="253">
        <f t="shared" si="11"/>
        <v>0</v>
      </c>
      <c r="AA45" s="253">
        <f t="shared" si="12"/>
        <v>0</v>
      </c>
      <c r="AB45" s="253">
        <f t="shared" si="13"/>
        <v>0</v>
      </c>
      <c r="AC45" s="253">
        <f t="shared" si="14"/>
        <v>0</v>
      </c>
      <c r="AD45" s="253">
        <f t="shared" si="15"/>
        <v>0</v>
      </c>
      <c r="AE45" s="395"/>
      <c r="AH45" s="395"/>
      <c r="AI45" s="395"/>
      <c r="AJ45" s="395"/>
      <c r="AK45" s="395"/>
      <c r="AL45" s="395"/>
      <c r="AM45" s="395"/>
      <c r="AN45" s="395"/>
      <c r="AO45" s="395"/>
    </row>
    <row r="46" spans="1:41" x14ac:dyDescent="0.2">
      <c r="A46" s="250" t="s">
        <v>678</v>
      </c>
      <c r="B46" s="251"/>
      <c r="C46" s="252" t="s">
        <v>641</v>
      </c>
      <c r="D46" s="252" t="s">
        <v>641</v>
      </c>
      <c r="E46" s="252" t="s">
        <v>164</v>
      </c>
      <c r="F46" s="252" t="s">
        <v>641</v>
      </c>
      <c r="G46" s="252" t="s">
        <v>164</v>
      </c>
      <c r="H46" s="252" t="s">
        <v>641</v>
      </c>
      <c r="I46" s="252" t="s">
        <v>164</v>
      </c>
      <c r="J46" s="252" t="s">
        <v>164</v>
      </c>
      <c r="K46" s="252"/>
      <c r="L46" s="252"/>
      <c r="M46" s="252"/>
      <c r="N46" s="252"/>
      <c r="O46" s="252"/>
      <c r="P46" s="253">
        <f t="shared" si="16"/>
        <v>0</v>
      </c>
      <c r="Q46" s="253">
        <f t="shared" si="3"/>
        <v>0</v>
      </c>
      <c r="R46" s="253">
        <f t="shared" si="4"/>
        <v>0</v>
      </c>
      <c r="S46" s="253">
        <f t="shared" si="5"/>
        <v>0</v>
      </c>
      <c r="T46" s="253">
        <f t="shared" si="6"/>
        <v>0</v>
      </c>
      <c r="U46" s="253">
        <f t="shared" si="7"/>
        <v>0</v>
      </c>
      <c r="V46" s="253">
        <f t="shared" si="8"/>
        <v>0</v>
      </c>
      <c r="W46" s="253">
        <f t="shared" si="9"/>
        <v>0</v>
      </c>
      <c r="X46" s="253">
        <f t="shared" si="17"/>
        <v>0</v>
      </c>
      <c r="Y46" s="253">
        <f t="shared" si="10"/>
        <v>0</v>
      </c>
      <c r="Z46" s="253">
        <f t="shared" si="11"/>
        <v>0</v>
      </c>
      <c r="AA46" s="253">
        <f t="shared" si="12"/>
        <v>0</v>
      </c>
      <c r="AB46" s="253">
        <f t="shared" si="13"/>
        <v>0</v>
      </c>
      <c r="AC46" s="253">
        <f t="shared" si="14"/>
        <v>0</v>
      </c>
      <c r="AD46" s="253">
        <f t="shared" si="15"/>
        <v>0</v>
      </c>
      <c r="AE46" s="395"/>
      <c r="AH46" s="395"/>
      <c r="AI46" s="395"/>
      <c r="AJ46" s="395"/>
      <c r="AK46" s="395"/>
      <c r="AL46" s="395"/>
      <c r="AM46" s="395"/>
      <c r="AN46" s="395"/>
      <c r="AO46" s="395"/>
    </row>
    <row r="47" spans="1:41" x14ac:dyDescent="0.2">
      <c r="A47" s="250" t="s">
        <v>679</v>
      </c>
      <c r="B47" s="251"/>
      <c r="C47" s="252" t="s">
        <v>164</v>
      </c>
      <c r="D47" s="252" t="s">
        <v>164</v>
      </c>
      <c r="E47" s="252" t="s">
        <v>164</v>
      </c>
      <c r="F47" s="252" t="s">
        <v>641</v>
      </c>
      <c r="G47" s="252" t="s">
        <v>164</v>
      </c>
      <c r="H47" s="252" t="s">
        <v>164</v>
      </c>
      <c r="I47" s="252" t="s">
        <v>164</v>
      </c>
      <c r="J47" s="252" t="s">
        <v>164</v>
      </c>
      <c r="K47" s="252"/>
      <c r="L47" s="252"/>
      <c r="M47" s="252"/>
      <c r="N47" s="252"/>
      <c r="O47" s="252"/>
      <c r="P47" s="253">
        <f t="shared" si="16"/>
        <v>0</v>
      </c>
      <c r="Q47" s="253">
        <f t="shared" si="3"/>
        <v>0</v>
      </c>
      <c r="R47" s="253">
        <f t="shared" si="4"/>
        <v>0</v>
      </c>
      <c r="S47" s="253">
        <f t="shared" si="5"/>
        <v>0</v>
      </c>
      <c r="T47" s="253">
        <f t="shared" si="6"/>
        <v>0</v>
      </c>
      <c r="U47" s="253">
        <f t="shared" si="7"/>
        <v>0</v>
      </c>
      <c r="V47" s="253">
        <f t="shared" si="8"/>
        <v>0</v>
      </c>
      <c r="W47" s="253">
        <f t="shared" si="9"/>
        <v>0</v>
      </c>
      <c r="X47" s="253">
        <f t="shared" si="17"/>
        <v>0</v>
      </c>
      <c r="Y47" s="253">
        <f t="shared" si="10"/>
        <v>0</v>
      </c>
      <c r="Z47" s="253">
        <f t="shared" si="11"/>
        <v>0</v>
      </c>
      <c r="AA47" s="253">
        <f t="shared" si="12"/>
        <v>0</v>
      </c>
      <c r="AB47" s="253">
        <f t="shared" si="13"/>
        <v>0</v>
      </c>
      <c r="AC47" s="253">
        <f t="shared" si="14"/>
        <v>0</v>
      </c>
      <c r="AD47" s="253">
        <f t="shared" si="15"/>
        <v>0</v>
      </c>
      <c r="AE47" s="395"/>
      <c r="AH47" s="395"/>
      <c r="AI47" s="395"/>
      <c r="AJ47" s="395"/>
      <c r="AK47" s="395"/>
      <c r="AL47" s="395"/>
      <c r="AM47" s="395"/>
      <c r="AN47" s="395"/>
      <c r="AO47" s="395"/>
    </row>
    <row r="48" spans="1:41" x14ac:dyDescent="0.2">
      <c r="A48" s="250" t="s">
        <v>680</v>
      </c>
      <c r="B48" s="251"/>
      <c r="C48" s="252" t="s">
        <v>164</v>
      </c>
      <c r="D48" s="252" t="s">
        <v>164</v>
      </c>
      <c r="E48" s="252" t="s">
        <v>164</v>
      </c>
      <c r="F48" s="252" t="s">
        <v>641</v>
      </c>
      <c r="G48" s="252" t="s">
        <v>164</v>
      </c>
      <c r="H48" s="252" t="s">
        <v>641</v>
      </c>
      <c r="I48" s="252" t="s">
        <v>164</v>
      </c>
      <c r="J48" s="252" t="s">
        <v>164</v>
      </c>
      <c r="K48" s="252"/>
      <c r="L48" s="252"/>
      <c r="M48" s="252"/>
      <c r="N48" s="252"/>
      <c r="O48" s="252"/>
      <c r="P48" s="253">
        <f t="shared" si="16"/>
        <v>0</v>
      </c>
      <c r="Q48" s="253">
        <f t="shared" si="3"/>
        <v>0</v>
      </c>
      <c r="R48" s="253">
        <f t="shared" si="4"/>
        <v>0</v>
      </c>
      <c r="S48" s="253">
        <f t="shared" si="5"/>
        <v>0</v>
      </c>
      <c r="T48" s="253">
        <f t="shared" si="6"/>
        <v>0</v>
      </c>
      <c r="U48" s="253">
        <f t="shared" si="7"/>
        <v>0</v>
      </c>
      <c r="V48" s="253">
        <f t="shared" si="8"/>
        <v>0</v>
      </c>
      <c r="W48" s="253">
        <f t="shared" si="9"/>
        <v>0</v>
      </c>
      <c r="X48" s="253">
        <f t="shared" si="17"/>
        <v>0</v>
      </c>
      <c r="Y48" s="253">
        <f t="shared" si="10"/>
        <v>0</v>
      </c>
      <c r="Z48" s="253">
        <f t="shared" si="11"/>
        <v>0</v>
      </c>
      <c r="AA48" s="253">
        <f t="shared" si="12"/>
        <v>0</v>
      </c>
      <c r="AB48" s="253">
        <f t="shared" si="13"/>
        <v>0</v>
      </c>
      <c r="AC48" s="253">
        <f t="shared" si="14"/>
        <v>0</v>
      </c>
      <c r="AD48" s="253">
        <f t="shared" si="15"/>
        <v>0</v>
      </c>
      <c r="AE48" s="395"/>
      <c r="AH48" s="395"/>
      <c r="AI48" s="395"/>
      <c r="AJ48" s="395"/>
      <c r="AK48" s="395"/>
      <c r="AL48" s="395"/>
      <c r="AM48" s="395"/>
      <c r="AN48" s="395"/>
      <c r="AO48" s="395"/>
    </row>
    <row r="49" spans="1:41" x14ac:dyDescent="0.2">
      <c r="A49" s="255" t="s">
        <v>681</v>
      </c>
      <c r="B49" s="251"/>
      <c r="C49" s="252" t="s">
        <v>641</v>
      </c>
      <c r="D49" s="252" t="s">
        <v>164</v>
      </c>
      <c r="E49" s="252" t="s">
        <v>164</v>
      </c>
      <c r="F49" s="252" t="s">
        <v>641</v>
      </c>
      <c r="G49" s="252" t="s">
        <v>164</v>
      </c>
      <c r="H49" s="252" t="s">
        <v>641</v>
      </c>
      <c r="I49" s="252" t="s">
        <v>164</v>
      </c>
      <c r="J49" s="252" t="s">
        <v>164</v>
      </c>
      <c r="K49" s="252"/>
      <c r="L49" s="252"/>
      <c r="M49" s="252"/>
      <c r="N49" s="252"/>
      <c r="O49" s="252"/>
      <c r="P49" s="253">
        <f t="shared" si="16"/>
        <v>0</v>
      </c>
      <c r="Q49" s="253">
        <f t="shared" si="3"/>
        <v>0</v>
      </c>
      <c r="R49" s="253">
        <f t="shared" si="4"/>
        <v>0</v>
      </c>
      <c r="S49" s="253">
        <f t="shared" si="5"/>
        <v>0</v>
      </c>
      <c r="T49" s="253">
        <f t="shared" si="6"/>
        <v>0</v>
      </c>
      <c r="U49" s="253">
        <f t="shared" si="7"/>
        <v>0</v>
      </c>
      <c r="V49" s="253">
        <f t="shared" si="8"/>
        <v>0</v>
      </c>
      <c r="W49" s="253">
        <f t="shared" si="9"/>
        <v>0</v>
      </c>
      <c r="X49" s="253">
        <f t="shared" si="17"/>
        <v>0</v>
      </c>
      <c r="Y49" s="253">
        <f t="shared" si="10"/>
        <v>0</v>
      </c>
      <c r="Z49" s="253">
        <f t="shared" si="11"/>
        <v>0</v>
      </c>
      <c r="AA49" s="253">
        <f t="shared" si="12"/>
        <v>0</v>
      </c>
      <c r="AB49" s="253">
        <f t="shared" si="13"/>
        <v>0</v>
      </c>
      <c r="AC49" s="253">
        <f t="shared" si="14"/>
        <v>0</v>
      </c>
      <c r="AD49" s="253">
        <f t="shared" si="15"/>
        <v>0</v>
      </c>
      <c r="AE49" s="395"/>
      <c r="AH49" s="395"/>
      <c r="AI49" s="395"/>
      <c r="AJ49" s="395"/>
      <c r="AK49" s="395"/>
      <c r="AL49" s="395"/>
      <c r="AM49" s="395"/>
      <c r="AN49" s="395"/>
      <c r="AO49" s="395"/>
    </row>
    <row r="50" spans="1:41" x14ac:dyDescent="0.2">
      <c r="A50" s="255" t="s">
        <v>682</v>
      </c>
      <c r="B50" s="251"/>
      <c r="C50" s="252" t="s">
        <v>164</v>
      </c>
      <c r="D50" s="252" t="s">
        <v>164</v>
      </c>
      <c r="E50" s="252" t="s">
        <v>164</v>
      </c>
      <c r="F50" s="252" t="s">
        <v>641</v>
      </c>
      <c r="G50" s="252" t="s">
        <v>164</v>
      </c>
      <c r="H50" s="252" t="s">
        <v>164</v>
      </c>
      <c r="I50" s="252" t="s">
        <v>164</v>
      </c>
      <c r="J50" s="252" t="s">
        <v>164</v>
      </c>
      <c r="K50" s="252"/>
      <c r="L50" s="252"/>
      <c r="M50" s="252"/>
      <c r="N50" s="252"/>
      <c r="O50" s="252"/>
      <c r="P50" s="253">
        <f t="shared" si="16"/>
        <v>0</v>
      </c>
      <c r="Q50" s="253">
        <f t="shared" si="3"/>
        <v>0</v>
      </c>
      <c r="R50" s="253">
        <f t="shared" si="4"/>
        <v>0</v>
      </c>
      <c r="S50" s="253">
        <f t="shared" si="5"/>
        <v>0</v>
      </c>
      <c r="T50" s="253">
        <f t="shared" si="6"/>
        <v>0</v>
      </c>
      <c r="U50" s="253">
        <f t="shared" si="7"/>
        <v>0</v>
      </c>
      <c r="V50" s="253">
        <f t="shared" si="8"/>
        <v>0</v>
      </c>
      <c r="W50" s="253">
        <f t="shared" si="9"/>
        <v>0</v>
      </c>
      <c r="X50" s="253">
        <f t="shared" si="17"/>
        <v>0</v>
      </c>
      <c r="Y50" s="253">
        <f t="shared" si="10"/>
        <v>0</v>
      </c>
      <c r="Z50" s="253">
        <f t="shared" si="11"/>
        <v>0</v>
      </c>
      <c r="AA50" s="253">
        <f t="shared" si="12"/>
        <v>0</v>
      </c>
      <c r="AB50" s="253">
        <f t="shared" si="13"/>
        <v>0</v>
      </c>
      <c r="AC50" s="253">
        <f t="shared" si="14"/>
        <v>0</v>
      </c>
      <c r="AD50" s="253">
        <f t="shared" si="15"/>
        <v>0</v>
      </c>
      <c r="AE50" s="395"/>
      <c r="AH50" s="395"/>
      <c r="AI50" s="395"/>
      <c r="AJ50" s="395"/>
      <c r="AK50" s="395"/>
      <c r="AL50" s="395"/>
      <c r="AM50" s="395"/>
      <c r="AN50" s="395"/>
      <c r="AO50" s="395"/>
    </row>
    <row r="51" spans="1:41" x14ac:dyDescent="0.2">
      <c r="A51" s="255" t="s">
        <v>683</v>
      </c>
      <c r="B51" s="251"/>
      <c r="C51" s="252" t="s">
        <v>641</v>
      </c>
      <c r="D51" s="252" t="s">
        <v>164</v>
      </c>
      <c r="E51" s="252" t="s">
        <v>164</v>
      </c>
      <c r="F51" s="252" t="s">
        <v>641</v>
      </c>
      <c r="G51" s="252" t="s">
        <v>164</v>
      </c>
      <c r="H51" s="252" t="s">
        <v>164</v>
      </c>
      <c r="I51" s="252" t="s">
        <v>164</v>
      </c>
      <c r="J51" s="252" t="s">
        <v>164</v>
      </c>
      <c r="K51" s="252"/>
      <c r="L51" s="252"/>
      <c r="M51" s="252"/>
      <c r="N51" s="252"/>
      <c r="O51" s="252"/>
      <c r="P51" s="253">
        <f t="shared" si="16"/>
        <v>0</v>
      </c>
      <c r="Q51" s="253">
        <f t="shared" si="3"/>
        <v>0</v>
      </c>
      <c r="R51" s="253">
        <f t="shared" si="4"/>
        <v>0</v>
      </c>
      <c r="S51" s="253">
        <f t="shared" si="5"/>
        <v>0</v>
      </c>
      <c r="T51" s="253">
        <f t="shared" si="6"/>
        <v>0</v>
      </c>
      <c r="U51" s="253">
        <f t="shared" si="7"/>
        <v>0</v>
      </c>
      <c r="V51" s="253">
        <f t="shared" si="8"/>
        <v>0</v>
      </c>
      <c r="W51" s="253">
        <f t="shared" si="9"/>
        <v>0</v>
      </c>
      <c r="X51" s="253">
        <f t="shared" si="17"/>
        <v>0</v>
      </c>
      <c r="Y51" s="253">
        <f t="shared" si="10"/>
        <v>0</v>
      </c>
      <c r="Z51" s="253">
        <f t="shared" si="11"/>
        <v>0</v>
      </c>
      <c r="AA51" s="253">
        <f t="shared" si="12"/>
        <v>0</v>
      </c>
      <c r="AB51" s="253">
        <f t="shared" si="13"/>
        <v>0</v>
      </c>
      <c r="AC51" s="253">
        <f t="shared" si="14"/>
        <v>0</v>
      </c>
      <c r="AD51" s="253">
        <f t="shared" si="15"/>
        <v>0</v>
      </c>
      <c r="AE51" s="395"/>
      <c r="AH51" s="395"/>
      <c r="AI51" s="395"/>
      <c r="AJ51" s="395"/>
      <c r="AK51" s="395"/>
      <c r="AL51" s="395"/>
      <c r="AM51" s="395"/>
      <c r="AN51" s="395"/>
      <c r="AO51" s="395"/>
    </row>
    <row r="52" spans="1:41" hidden="1" x14ac:dyDescent="0.2">
      <c r="A52" s="255" t="s">
        <v>684</v>
      </c>
      <c r="B52" s="251"/>
      <c r="C52" s="252" t="s">
        <v>164</v>
      </c>
      <c r="D52" s="252" t="s">
        <v>164</v>
      </c>
      <c r="E52" s="252" t="s">
        <v>164</v>
      </c>
      <c r="F52" s="252" t="s">
        <v>164</v>
      </c>
      <c r="G52" s="252" t="s">
        <v>164</v>
      </c>
      <c r="H52" s="252" t="s">
        <v>164</v>
      </c>
      <c r="I52" s="252" t="s">
        <v>164</v>
      </c>
      <c r="J52" s="252" t="s">
        <v>164</v>
      </c>
      <c r="K52" s="252"/>
      <c r="L52" s="252"/>
      <c r="M52" s="252"/>
      <c r="N52" s="252"/>
      <c r="O52" s="252"/>
      <c r="P52" s="253">
        <f t="shared" si="16"/>
        <v>0</v>
      </c>
      <c r="Q52" s="253">
        <f t="shared" si="3"/>
        <v>0</v>
      </c>
      <c r="R52" s="253">
        <f t="shared" si="4"/>
        <v>0</v>
      </c>
      <c r="S52" s="253">
        <f t="shared" si="5"/>
        <v>0</v>
      </c>
      <c r="T52" s="253">
        <f t="shared" si="6"/>
        <v>0</v>
      </c>
      <c r="U52" s="253">
        <f t="shared" si="7"/>
        <v>0</v>
      </c>
      <c r="V52" s="253">
        <f t="shared" si="8"/>
        <v>0</v>
      </c>
      <c r="W52" s="253">
        <f t="shared" si="9"/>
        <v>0</v>
      </c>
      <c r="X52" s="253">
        <f t="shared" si="17"/>
        <v>0</v>
      </c>
      <c r="Y52" s="253">
        <f t="shared" si="10"/>
        <v>0</v>
      </c>
      <c r="Z52" s="253">
        <f t="shared" si="11"/>
        <v>0</v>
      </c>
      <c r="AA52" s="253">
        <f t="shared" si="12"/>
        <v>0</v>
      </c>
      <c r="AB52" s="253">
        <f t="shared" si="13"/>
        <v>0</v>
      </c>
      <c r="AC52" s="253">
        <f t="shared" si="14"/>
        <v>0</v>
      </c>
      <c r="AD52" s="253">
        <f t="shared" si="15"/>
        <v>0</v>
      </c>
      <c r="AE52" s="395"/>
      <c r="AH52" s="395"/>
      <c r="AI52" s="395"/>
      <c r="AJ52" s="395"/>
      <c r="AK52" s="395"/>
      <c r="AL52" s="395"/>
      <c r="AM52" s="395"/>
      <c r="AN52" s="395"/>
      <c r="AO52" s="395"/>
    </row>
    <row r="53" spans="1:41" x14ac:dyDescent="0.2">
      <c r="A53" s="250" t="s">
        <v>685</v>
      </c>
      <c r="B53" s="251"/>
      <c r="C53" s="252" t="s">
        <v>641</v>
      </c>
      <c r="D53" s="252" t="s">
        <v>164</v>
      </c>
      <c r="E53" s="252" t="s">
        <v>164</v>
      </c>
      <c r="F53" s="252" t="s">
        <v>641</v>
      </c>
      <c r="G53" s="252" t="s">
        <v>164</v>
      </c>
      <c r="H53" s="252" t="s">
        <v>641</v>
      </c>
      <c r="I53" s="252" t="s">
        <v>164</v>
      </c>
      <c r="J53" s="252" t="s">
        <v>164</v>
      </c>
      <c r="K53" s="252"/>
      <c r="L53" s="252"/>
      <c r="M53" s="252"/>
      <c r="N53" s="252"/>
      <c r="O53" s="252"/>
      <c r="P53" s="253">
        <f t="shared" si="16"/>
        <v>0</v>
      </c>
      <c r="Q53" s="253">
        <f t="shared" si="3"/>
        <v>0</v>
      </c>
      <c r="R53" s="253">
        <f t="shared" si="4"/>
        <v>0</v>
      </c>
      <c r="S53" s="253">
        <f t="shared" si="5"/>
        <v>0</v>
      </c>
      <c r="T53" s="253">
        <f t="shared" si="6"/>
        <v>0</v>
      </c>
      <c r="U53" s="253">
        <f t="shared" si="7"/>
        <v>0</v>
      </c>
      <c r="V53" s="253">
        <f t="shared" si="8"/>
        <v>0</v>
      </c>
      <c r="W53" s="253">
        <f t="shared" si="9"/>
        <v>0</v>
      </c>
      <c r="X53" s="253">
        <f t="shared" si="17"/>
        <v>0</v>
      </c>
      <c r="Y53" s="253">
        <f t="shared" si="10"/>
        <v>0</v>
      </c>
      <c r="Z53" s="253">
        <f t="shared" si="11"/>
        <v>0</v>
      </c>
      <c r="AA53" s="253">
        <f t="shared" si="12"/>
        <v>0</v>
      </c>
      <c r="AB53" s="253">
        <f t="shared" si="13"/>
        <v>0</v>
      </c>
      <c r="AC53" s="253">
        <f t="shared" si="14"/>
        <v>0</v>
      </c>
      <c r="AD53" s="253">
        <f t="shared" si="15"/>
        <v>0</v>
      </c>
      <c r="AE53" s="395"/>
      <c r="AH53" s="395"/>
      <c r="AI53" s="395"/>
      <c r="AJ53" s="395"/>
      <c r="AK53" s="395"/>
      <c r="AL53" s="395"/>
      <c r="AM53" s="395"/>
      <c r="AN53" s="395"/>
      <c r="AO53" s="395"/>
    </row>
    <row r="54" spans="1:41" x14ac:dyDescent="0.2">
      <c r="A54" s="250" t="s">
        <v>686</v>
      </c>
      <c r="B54" s="251"/>
      <c r="C54" s="252" t="s">
        <v>641</v>
      </c>
      <c r="D54" s="252" t="s">
        <v>164</v>
      </c>
      <c r="E54" s="252" t="s">
        <v>164</v>
      </c>
      <c r="F54" s="252" t="s">
        <v>641</v>
      </c>
      <c r="G54" s="252" t="s">
        <v>164</v>
      </c>
      <c r="H54" s="252" t="s">
        <v>164</v>
      </c>
      <c r="I54" s="252" t="s">
        <v>164</v>
      </c>
      <c r="J54" s="252" t="s">
        <v>164</v>
      </c>
      <c r="K54" s="252"/>
      <c r="L54" s="252"/>
      <c r="M54" s="252"/>
      <c r="N54" s="252"/>
      <c r="O54" s="252"/>
      <c r="P54" s="253">
        <f t="shared" si="16"/>
        <v>0</v>
      </c>
      <c r="Q54" s="253">
        <f t="shared" si="3"/>
        <v>0</v>
      </c>
      <c r="R54" s="253">
        <f t="shared" si="4"/>
        <v>0</v>
      </c>
      <c r="S54" s="253">
        <f t="shared" si="5"/>
        <v>0</v>
      </c>
      <c r="T54" s="253">
        <f t="shared" si="6"/>
        <v>0</v>
      </c>
      <c r="U54" s="253">
        <f t="shared" si="7"/>
        <v>0</v>
      </c>
      <c r="V54" s="253">
        <f t="shared" si="8"/>
        <v>0</v>
      </c>
      <c r="W54" s="253">
        <f t="shared" si="9"/>
        <v>0</v>
      </c>
      <c r="X54" s="253">
        <f t="shared" si="17"/>
        <v>0</v>
      </c>
      <c r="Y54" s="253">
        <f t="shared" si="10"/>
        <v>0</v>
      </c>
      <c r="Z54" s="253">
        <f t="shared" si="11"/>
        <v>0</v>
      </c>
      <c r="AA54" s="253">
        <f t="shared" si="12"/>
        <v>0</v>
      </c>
      <c r="AB54" s="253">
        <f t="shared" si="13"/>
        <v>0</v>
      </c>
      <c r="AC54" s="253">
        <f t="shared" si="14"/>
        <v>0</v>
      </c>
      <c r="AD54" s="253">
        <f t="shared" si="15"/>
        <v>0</v>
      </c>
      <c r="AE54" s="395"/>
      <c r="AH54" s="395"/>
      <c r="AI54" s="395"/>
      <c r="AJ54" s="395"/>
      <c r="AK54" s="395"/>
      <c r="AL54" s="395"/>
      <c r="AM54" s="395"/>
      <c r="AN54" s="395"/>
      <c r="AO54" s="395"/>
    </row>
    <row r="55" spans="1:41" x14ac:dyDescent="0.2">
      <c r="A55" s="250" t="s">
        <v>687</v>
      </c>
      <c r="B55" s="251"/>
      <c r="C55" s="252" t="s">
        <v>164</v>
      </c>
      <c r="D55" s="252" t="s">
        <v>164</v>
      </c>
      <c r="E55" s="252" t="s">
        <v>164</v>
      </c>
      <c r="F55" s="252" t="s">
        <v>641</v>
      </c>
      <c r="G55" s="252" t="s">
        <v>164</v>
      </c>
      <c r="H55" s="252" t="s">
        <v>164</v>
      </c>
      <c r="I55" s="252" t="s">
        <v>164</v>
      </c>
      <c r="J55" s="252" t="s">
        <v>164</v>
      </c>
      <c r="K55" s="252"/>
      <c r="L55" s="252"/>
      <c r="M55" s="252"/>
      <c r="N55" s="252"/>
      <c r="O55" s="252"/>
      <c r="P55" s="253">
        <f t="shared" si="16"/>
        <v>0</v>
      </c>
      <c r="Q55" s="253">
        <f t="shared" si="3"/>
        <v>0</v>
      </c>
      <c r="R55" s="253">
        <f t="shared" si="4"/>
        <v>0</v>
      </c>
      <c r="S55" s="253">
        <f t="shared" si="5"/>
        <v>0</v>
      </c>
      <c r="T55" s="253">
        <f t="shared" si="6"/>
        <v>0</v>
      </c>
      <c r="U55" s="253">
        <f t="shared" si="7"/>
        <v>0</v>
      </c>
      <c r="V55" s="253">
        <f t="shared" si="8"/>
        <v>0</v>
      </c>
      <c r="W55" s="253">
        <f t="shared" si="9"/>
        <v>0</v>
      </c>
      <c r="X55" s="253">
        <f t="shared" si="17"/>
        <v>0</v>
      </c>
      <c r="Y55" s="253">
        <f t="shared" si="10"/>
        <v>0</v>
      </c>
      <c r="Z55" s="253">
        <f t="shared" si="11"/>
        <v>0</v>
      </c>
      <c r="AA55" s="253">
        <f t="shared" si="12"/>
        <v>0</v>
      </c>
      <c r="AB55" s="253">
        <f t="shared" si="13"/>
        <v>0</v>
      </c>
      <c r="AC55" s="253">
        <f t="shared" si="14"/>
        <v>0</v>
      </c>
      <c r="AD55" s="253">
        <f t="shared" si="15"/>
        <v>0</v>
      </c>
      <c r="AE55" s="395"/>
      <c r="AH55" s="395"/>
      <c r="AI55" s="395"/>
      <c r="AJ55" s="395"/>
      <c r="AK55" s="395"/>
      <c r="AL55" s="395"/>
      <c r="AM55" s="395"/>
      <c r="AN55" s="395"/>
      <c r="AO55" s="395"/>
    </row>
    <row r="56" spans="1:41" hidden="1" x14ac:dyDescent="0.2">
      <c r="A56" s="255" t="s">
        <v>828</v>
      </c>
      <c r="B56" s="251"/>
      <c r="C56" s="252" t="s">
        <v>164</v>
      </c>
      <c r="D56" s="252" t="s">
        <v>164</v>
      </c>
      <c r="E56" s="252" t="s">
        <v>164</v>
      </c>
      <c r="F56" s="252" t="s">
        <v>164</v>
      </c>
      <c r="G56" s="252" t="s">
        <v>164</v>
      </c>
      <c r="H56" s="252" t="s">
        <v>164</v>
      </c>
      <c r="I56" s="252" t="s">
        <v>164</v>
      </c>
      <c r="J56" s="252" t="s">
        <v>164</v>
      </c>
      <c r="K56" s="252"/>
      <c r="L56" s="252"/>
      <c r="M56" s="252"/>
      <c r="N56" s="252"/>
      <c r="O56" s="252"/>
      <c r="P56" s="253">
        <f t="shared" si="16"/>
        <v>0</v>
      </c>
      <c r="Q56" s="253">
        <f t="shared" si="3"/>
        <v>0</v>
      </c>
      <c r="R56" s="253">
        <f t="shared" si="4"/>
        <v>0</v>
      </c>
      <c r="S56" s="253">
        <f t="shared" si="5"/>
        <v>0</v>
      </c>
      <c r="T56" s="253">
        <f t="shared" si="6"/>
        <v>0</v>
      </c>
      <c r="U56" s="253">
        <f t="shared" si="7"/>
        <v>0</v>
      </c>
      <c r="V56" s="253">
        <f t="shared" si="8"/>
        <v>0</v>
      </c>
      <c r="W56" s="253">
        <f t="shared" si="9"/>
        <v>0</v>
      </c>
      <c r="X56" s="253">
        <f t="shared" si="17"/>
        <v>0</v>
      </c>
      <c r="Y56" s="253">
        <f t="shared" si="10"/>
        <v>0</v>
      </c>
      <c r="Z56" s="253">
        <f t="shared" si="11"/>
        <v>0</v>
      </c>
      <c r="AA56" s="253">
        <f t="shared" si="12"/>
        <v>0</v>
      </c>
      <c r="AB56" s="253">
        <f t="shared" si="13"/>
        <v>0</v>
      </c>
      <c r="AC56" s="253">
        <f t="shared" si="14"/>
        <v>0</v>
      </c>
      <c r="AD56" s="253">
        <f t="shared" si="15"/>
        <v>0</v>
      </c>
      <c r="AE56" s="395"/>
      <c r="AH56" s="395"/>
      <c r="AI56" s="395"/>
      <c r="AJ56" s="395"/>
      <c r="AK56" s="395"/>
      <c r="AL56" s="395"/>
      <c r="AM56" s="395"/>
      <c r="AN56" s="395"/>
      <c r="AO56" s="395"/>
    </row>
    <row r="57" spans="1:41" x14ac:dyDescent="0.2">
      <c r="A57" s="250" t="s">
        <v>688</v>
      </c>
      <c r="B57" s="251"/>
      <c r="C57" s="252" t="s">
        <v>641</v>
      </c>
      <c r="D57" s="252" t="s">
        <v>164</v>
      </c>
      <c r="E57" s="252" t="s">
        <v>164</v>
      </c>
      <c r="F57" s="252" t="s">
        <v>164</v>
      </c>
      <c r="G57" s="252" t="s">
        <v>164</v>
      </c>
      <c r="H57" s="252" t="s">
        <v>164</v>
      </c>
      <c r="I57" s="252" t="s">
        <v>164</v>
      </c>
      <c r="J57" s="252" t="s">
        <v>164</v>
      </c>
      <c r="K57" s="252"/>
      <c r="L57" s="252"/>
      <c r="M57" s="252"/>
      <c r="N57" s="252"/>
      <c r="O57" s="252"/>
      <c r="P57" s="253">
        <f t="shared" si="16"/>
        <v>0</v>
      </c>
      <c r="Q57" s="253">
        <f t="shared" si="3"/>
        <v>0</v>
      </c>
      <c r="R57" s="253">
        <f t="shared" si="4"/>
        <v>0</v>
      </c>
      <c r="S57" s="253">
        <f t="shared" si="5"/>
        <v>0</v>
      </c>
      <c r="T57" s="253">
        <f t="shared" si="6"/>
        <v>0</v>
      </c>
      <c r="U57" s="253">
        <f t="shared" si="7"/>
        <v>0</v>
      </c>
      <c r="V57" s="253">
        <f t="shared" si="8"/>
        <v>0</v>
      </c>
      <c r="W57" s="253">
        <f t="shared" si="9"/>
        <v>0</v>
      </c>
      <c r="X57" s="253">
        <f t="shared" si="17"/>
        <v>0</v>
      </c>
      <c r="Y57" s="253">
        <f t="shared" si="10"/>
        <v>0</v>
      </c>
      <c r="Z57" s="253">
        <f t="shared" si="11"/>
        <v>0</v>
      </c>
      <c r="AA57" s="253">
        <f t="shared" si="12"/>
        <v>0</v>
      </c>
      <c r="AB57" s="253">
        <f t="shared" si="13"/>
        <v>0</v>
      </c>
      <c r="AC57" s="253">
        <f t="shared" si="14"/>
        <v>0</v>
      </c>
      <c r="AD57" s="253">
        <f t="shared" si="15"/>
        <v>0</v>
      </c>
      <c r="AE57" s="395"/>
      <c r="AH57" s="395"/>
      <c r="AI57" s="395"/>
      <c r="AJ57" s="395"/>
      <c r="AK57" s="395"/>
      <c r="AL57" s="395"/>
      <c r="AM57" s="395"/>
      <c r="AN57" s="395"/>
      <c r="AO57" s="395"/>
    </row>
    <row r="58" spans="1:41" x14ac:dyDescent="0.2">
      <c r="A58" s="255" t="s">
        <v>689</v>
      </c>
      <c r="B58" s="251"/>
      <c r="C58" s="252" t="s">
        <v>164</v>
      </c>
      <c r="D58" s="252" t="s">
        <v>164</v>
      </c>
      <c r="E58" s="252" t="s">
        <v>164</v>
      </c>
      <c r="F58" s="252" t="s">
        <v>641</v>
      </c>
      <c r="G58" s="252" t="s">
        <v>164</v>
      </c>
      <c r="H58" s="252" t="s">
        <v>164</v>
      </c>
      <c r="I58" s="252" t="s">
        <v>164</v>
      </c>
      <c r="J58" s="252" t="s">
        <v>164</v>
      </c>
      <c r="K58" s="252"/>
      <c r="L58" s="252"/>
      <c r="M58" s="252"/>
      <c r="N58" s="252"/>
      <c r="O58" s="252"/>
      <c r="P58" s="253">
        <f t="shared" si="16"/>
        <v>0</v>
      </c>
      <c r="Q58" s="253">
        <f t="shared" si="3"/>
        <v>0</v>
      </c>
      <c r="R58" s="253">
        <f t="shared" si="4"/>
        <v>0</v>
      </c>
      <c r="S58" s="253">
        <f t="shared" si="5"/>
        <v>0</v>
      </c>
      <c r="T58" s="253">
        <f t="shared" si="6"/>
        <v>0</v>
      </c>
      <c r="U58" s="253">
        <f t="shared" si="7"/>
        <v>0</v>
      </c>
      <c r="V58" s="253">
        <f t="shared" si="8"/>
        <v>0</v>
      </c>
      <c r="W58" s="253">
        <f t="shared" si="9"/>
        <v>0</v>
      </c>
      <c r="X58" s="253">
        <f t="shared" si="17"/>
        <v>0</v>
      </c>
      <c r="Y58" s="253">
        <f t="shared" si="10"/>
        <v>0</v>
      </c>
      <c r="Z58" s="253">
        <f t="shared" si="11"/>
        <v>0</v>
      </c>
      <c r="AA58" s="253">
        <f t="shared" si="12"/>
        <v>0</v>
      </c>
      <c r="AB58" s="253">
        <f t="shared" si="13"/>
        <v>0</v>
      </c>
      <c r="AC58" s="253">
        <f t="shared" si="14"/>
        <v>0</v>
      </c>
      <c r="AD58" s="253">
        <f t="shared" si="15"/>
        <v>0</v>
      </c>
      <c r="AE58" s="395"/>
      <c r="AH58" s="395"/>
      <c r="AI58" s="395"/>
      <c r="AJ58" s="395"/>
      <c r="AK58" s="395"/>
      <c r="AL58" s="395"/>
      <c r="AM58" s="395"/>
      <c r="AN58" s="395"/>
      <c r="AO58" s="395"/>
    </row>
    <row r="59" spans="1:41" x14ac:dyDescent="0.2">
      <c r="A59" s="250" t="s">
        <v>690</v>
      </c>
      <c r="B59" s="251"/>
      <c r="C59" s="252" t="s">
        <v>164</v>
      </c>
      <c r="D59" s="252" t="s">
        <v>164</v>
      </c>
      <c r="E59" s="252" t="s">
        <v>164</v>
      </c>
      <c r="F59" s="252" t="s">
        <v>641</v>
      </c>
      <c r="G59" s="252" t="s">
        <v>164</v>
      </c>
      <c r="H59" s="252" t="s">
        <v>164</v>
      </c>
      <c r="I59" s="252" t="s">
        <v>164</v>
      </c>
      <c r="J59" s="252" t="s">
        <v>164</v>
      </c>
      <c r="K59" s="252"/>
      <c r="L59" s="252"/>
      <c r="M59" s="252"/>
      <c r="N59" s="252"/>
      <c r="O59" s="252"/>
      <c r="P59" s="253">
        <f t="shared" si="16"/>
        <v>0</v>
      </c>
      <c r="Q59" s="253">
        <f t="shared" si="3"/>
        <v>0</v>
      </c>
      <c r="R59" s="253">
        <f t="shared" si="4"/>
        <v>0</v>
      </c>
      <c r="S59" s="253">
        <f t="shared" si="5"/>
        <v>0</v>
      </c>
      <c r="T59" s="253">
        <f t="shared" si="6"/>
        <v>0</v>
      </c>
      <c r="U59" s="253">
        <f t="shared" si="7"/>
        <v>0</v>
      </c>
      <c r="V59" s="253">
        <f t="shared" si="8"/>
        <v>0</v>
      </c>
      <c r="W59" s="253">
        <f t="shared" si="9"/>
        <v>0</v>
      </c>
      <c r="X59" s="253">
        <f t="shared" si="17"/>
        <v>0</v>
      </c>
      <c r="Y59" s="253">
        <f t="shared" si="10"/>
        <v>0</v>
      </c>
      <c r="Z59" s="253">
        <f t="shared" si="11"/>
        <v>0</v>
      </c>
      <c r="AA59" s="253">
        <f t="shared" si="12"/>
        <v>0</v>
      </c>
      <c r="AB59" s="253">
        <f t="shared" si="13"/>
        <v>0</v>
      </c>
      <c r="AC59" s="253">
        <f t="shared" si="14"/>
        <v>0</v>
      </c>
      <c r="AD59" s="253">
        <f t="shared" si="15"/>
        <v>0</v>
      </c>
      <c r="AE59" s="395"/>
      <c r="AH59" s="395"/>
      <c r="AI59" s="395"/>
      <c r="AJ59" s="395"/>
      <c r="AK59" s="395"/>
      <c r="AL59" s="395"/>
      <c r="AM59" s="395"/>
      <c r="AN59" s="395"/>
      <c r="AO59" s="395"/>
    </row>
    <row r="60" spans="1:41" x14ac:dyDescent="0.2">
      <c r="A60" s="255" t="s">
        <v>691</v>
      </c>
      <c r="B60" s="251"/>
      <c r="C60" s="252" t="s">
        <v>641</v>
      </c>
      <c r="D60" s="252" t="s">
        <v>164</v>
      </c>
      <c r="E60" s="252" t="s">
        <v>164</v>
      </c>
      <c r="F60" s="252" t="s">
        <v>641</v>
      </c>
      <c r="G60" s="252" t="s">
        <v>164</v>
      </c>
      <c r="H60" s="252" t="s">
        <v>641</v>
      </c>
      <c r="I60" s="252" t="s">
        <v>164</v>
      </c>
      <c r="J60" s="252" t="s">
        <v>164</v>
      </c>
      <c r="K60" s="252"/>
      <c r="L60" s="252"/>
      <c r="M60" s="252"/>
      <c r="N60" s="252"/>
      <c r="O60" s="252"/>
      <c r="P60" s="253">
        <f t="shared" si="16"/>
        <v>0</v>
      </c>
      <c r="Q60" s="253">
        <f t="shared" si="3"/>
        <v>0</v>
      </c>
      <c r="R60" s="253">
        <f t="shared" si="4"/>
        <v>0</v>
      </c>
      <c r="S60" s="253">
        <f t="shared" si="5"/>
        <v>0</v>
      </c>
      <c r="T60" s="253">
        <f t="shared" si="6"/>
        <v>0</v>
      </c>
      <c r="U60" s="253">
        <f t="shared" si="7"/>
        <v>0</v>
      </c>
      <c r="V60" s="253">
        <f t="shared" si="8"/>
        <v>0</v>
      </c>
      <c r="W60" s="253">
        <f t="shared" si="9"/>
        <v>0</v>
      </c>
      <c r="X60" s="253">
        <f t="shared" si="17"/>
        <v>0</v>
      </c>
      <c r="Y60" s="253">
        <f t="shared" si="10"/>
        <v>0</v>
      </c>
      <c r="Z60" s="253">
        <f t="shared" si="11"/>
        <v>0</v>
      </c>
      <c r="AA60" s="253">
        <f t="shared" si="12"/>
        <v>0</v>
      </c>
      <c r="AB60" s="253">
        <f t="shared" si="13"/>
        <v>0</v>
      </c>
      <c r="AC60" s="253">
        <f t="shared" si="14"/>
        <v>0</v>
      </c>
      <c r="AD60" s="253">
        <f t="shared" si="15"/>
        <v>0</v>
      </c>
      <c r="AE60" s="395"/>
      <c r="AH60" s="395"/>
      <c r="AI60" s="395"/>
      <c r="AJ60" s="395"/>
      <c r="AK60" s="395"/>
      <c r="AL60" s="395"/>
      <c r="AM60" s="395"/>
      <c r="AN60" s="395"/>
      <c r="AO60" s="395"/>
    </row>
    <row r="61" spans="1:41" x14ac:dyDescent="0.2">
      <c r="A61" s="255" t="s">
        <v>692</v>
      </c>
      <c r="B61" s="251"/>
      <c r="C61" s="252" t="s">
        <v>641</v>
      </c>
      <c r="D61" s="252" t="s">
        <v>164</v>
      </c>
      <c r="E61" s="252" t="s">
        <v>164</v>
      </c>
      <c r="F61" s="252" t="s">
        <v>164</v>
      </c>
      <c r="G61" s="252" t="s">
        <v>164</v>
      </c>
      <c r="H61" s="252" t="s">
        <v>641</v>
      </c>
      <c r="I61" s="252" t="s">
        <v>164</v>
      </c>
      <c r="J61" s="252" t="s">
        <v>164</v>
      </c>
      <c r="K61" s="252"/>
      <c r="L61" s="252"/>
      <c r="M61" s="252"/>
      <c r="N61" s="252"/>
      <c r="O61" s="252"/>
      <c r="P61" s="253">
        <f t="shared" si="16"/>
        <v>0</v>
      </c>
      <c r="Q61" s="253">
        <f t="shared" si="3"/>
        <v>0</v>
      </c>
      <c r="R61" s="253">
        <f t="shared" si="4"/>
        <v>0</v>
      </c>
      <c r="S61" s="253">
        <f t="shared" si="5"/>
        <v>0</v>
      </c>
      <c r="T61" s="253">
        <f t="shared" si="6"/>
        <v>0</v>
      </c>
      <c r="U61" s="253">
        <f t="shared" si="7"/>
        <v>0</v>
      </c>
      <c r="V61" s="253">
        <f t="shared" si="8"/>
        <v>0</v>
      </c>
      <c r="W61" s="253">
        <f t="shared" si="9"/>
        <v>0</v>
      </c>
      <c r="X61" s="253">
        <f t="shared" si="17"/>
        <v>0</v>
      </c>
      <c r="Y61" s="253">
        <f t="shared" si="10"/>
        <v>0</v>
      </c>
      <c r="Z61" s="253">
        <f t="shared" si="11"/>
        <v>0</v>
      </c>
      <c r="AA61" s="253">
        <f t="shared" si="12"/>
        <v>0</v>
      </c>
      <c r="AB61" s="253">
        <f t="shared" si="13"/>
        <v>0</v>
      </c>
      <c r="AC61" s="253">
        <f t="shared" si="14"/>
        <v>0</v>
      </c>
      <c r="AD61" s="253">
        <f t="shared" si="15"/>
        <v>0</v>
      </c>
      <c r="AE61" s="395"/>
      <c r="AH61" s="395"/>
      <c r="AI61" s="395"/>
      <c r="AJ61" s="395"/>
      <c r="AK61" s="395"/>
      <c r="AL61" s="395"/>
      <c r="AM61" s="395"/>
      <c r="AN61" s="395"/>
      <c r="AO61" s="395"/>
    </row>
    <row r="62" spans="1:41" x14ac:dyDescent="0.2">
      <c r="A62" s="250" t="s">
        <v>693</v>
      </c>
      <c r="B62" s="251"/>
      <c r="C62" s="252" t="s">
        <v>164</v>
      </c>
      <c r="D62" s="252" t="s">
        <v>164</v>
      </c>
      <c r="E62" s="252" t="s">
        <v>164</v>
      </c>
      <c r="F62" s="252" t="s">
        <v>164</v>
      </c>
      <c r="G62" s="252" t="s">
        <v>164</v>
      </c>
      <c r="H62" s="252" t="s">
        <v>641</v>
      </c>
      <c r="I62" s="252" t="s">
        <v>164</v>
      </c>
      <c r="J62" s="252" t="s">
        <v>164</v>
      </c>
      <c r="K62" s="252"/>
      <c r="L62" s="252"/>
      <c r="M62" s="252"/>
      <c r="N62" s="252"/>
      <c r="O62" s="252"/>
      <c r="P62" s="253">
        <f t="shared" si="16"/>
        <v>0</v>
      </c>
      <c r="Q62" s="253">
        <f t="shared" si="3"/>
        <v>0</v>
      </c>
      <c r="R62" s="253">
        <f t="shared" si="4"/>
        <v>0</v>
      </c>
      <c r="S62" s="253">
        <f t="shared" si="5"/>
        <v>0</v>
      </c>
      <c r="T62" s="253">
        <f t="shared" si="6"/>
        <v>0</v>
      </c>
      <c r="U62" s="253">
        <f t="shared" si="7"/>
        <v>0</v>
      </c>
      <c r="V62" s="253">
        <f t="shared" si="8"/>
        <v>0</v>
      </c>
      <c r="W62" s="253">
        <f t="shared" si="9"/>
        <v>0</v>
      </c>
      <c r="X62" s="253">
        <f t="shared" si="17"/>
        <v>0</v>
      </c>
      <c r="Y62" s="253">
        <f t="shared" si="10"/>
        <v>0</v>
      </c>
      <c r="Z62" s="253">
        <f t="shared" si="11"/>
        <v>0</v>
      </c>
      <c r="AA62" s="253">
        <f t="shared" si="12"/>
        <v>0</v>
      </c>
      <c r="AB62" s="253">
        <f t="shared" si="13"/>
        <v>0</v>
      </c>
      <c r="AC62" s="253">
        <f t="shared" si="14"/>
        <v>0</v>
      </c>
      <c r="AD62" s="253">
        <f t="shared" si="15"/>
        <v>0</v>
      </c>
      <c r="AE62" s="395"/>
      <c r="AH62" s="395"/>
      <c r="AI62" s="395"/>
      <c r="AJ62" s="395"/>
      <c r="AK62" s="395"/>
      <c r="AL62" s="395"/>
      <c r="AM62" s="395"/>
      <c r="AN62" s="395"/>
      <c r="AO62" s="395"/>
    </row>
    <row r="63" spans="1:41" x14ac:dyDescent="0.2">
      <c r="A63" s="255" t="s">
        <v>1092</v>
      </c>
      <c r="B63" s="251"/>
      <c r="C63" s="252" t="s">
        <v>641</v>
      </c>
      <c r="D63" s="252" t="s">
        <v>164</v>
      </c>
      <c r="E63" s="252" t="s">
        <v>164</v>
      </c>
      <c r="F63" s="252" t="s">
        <v>164</v>
      </c>
      <c r="G63" s="252" t="s">
        <v>164</v>
      </c>
      <c r="H63" s="252" t="s">
        <v>164</v>
      </c>
      <c r="I63" s="252" t="s">
        <v>164</v>
      </c>
      <c r="J63" s="252" t="s">
        <v>164</v>
      </c>
      <c r="K63" s="252"/>
      <c r="L63" s="252"/>
      <c r="M63" s="252"/>
      <c r="N63" s="252"/>
      <c r="O63" s="252"/>
      <c r="P63" s="253">
        <f t="shared" ref="P63" si="18">IF($B63="X",IF(C63="X",1,0),0)</f>
        <v>0</v>
      </c>
      <c r="Q63" s="253">
        <f t="shared" ref="Q63" si="19">IF($B63="X",IF(D63="X",1,0),0)</f>
        <v>0</v>
      </c>
      <c r="R63" s="253">
        <f t="shared" ref="R63" si="20">IF($B63="X",IF(E63="X",1,0),0)</f>
        <v>0</v>
      </c>
      <c r="S63" s="253">
        <f t="shared" ref="S63" si="21">IF($B63="X",IF(F63="X",1,0),0)</f>
        <v>0</v>
      </c>
      <c r="T63" s="253">
        <f t="shared" ref="T63" si="22">IF($B63="X",IF(G63="X",1,0),0)</f>
        <v>0</v>
      </c>
      <c r="U63" s="253">
        <f t="shared" ref="U63" si="23">IF($B63="X",IF(H63="X",1,0),0)</f>
        <v>0</v>
      </c>
      <c r="V63" s="253">
        <f t="shared" ref="V63" si="24">IF($B63="X",IF(I63="X",1,0),0)</f>
        <v>0</v>
      </c>
      <c r="W63" s="253">
        <f t="shared" ref="W63" si="25">IF($B63="X",IF(J63="X",1,0),0)</f>
        <v>0</v>
      </c>
      <c r="X63" s="253">
        <f t="shared" ref="X63" si="26">IF($B63="X",IF(K63="X",1,0),0)</f>
        <v>0</v>
      </c>
      <c r="Y63" s="253">
        <f t="shared" ref="Y63" si="27">IF($B63="X",IF(L63="X",1,0),0)</f>
        <v>0</v>
      </c>
      <c r="Z63" s="253">
        <f t="shared" ref="Z63" si="28">IF($B63="X",IF(M63="X",1,0),0)</f>
        <v>0</v>
      </c>
      <c r="AA63" s="253">
        <f t="shared" ref="AA63" si="29">IF($B63="X",IF(N63="X",1,0),0)</f>
        <v>0</v>
      </c>
      <c r="AB63" s="253">
        <f t="shared" ref="AB63" si="30">IF($B63="X",IF(O63="X",1,0),0)</f>
        <v>0</v>
      </c>
      <c r="AC63" s="253">
        <f t="shared" ref="AC63" si="31">IF($B63="X",IF(P63="X",1,0),0)</f>
        <v>0</v>
      </c>
      <c r="AD63" s="253">
        <f t="shared" ref="AD63" si="32">SUM(P63:AC63)</f>
        <v>0</v>
      </c>
      <c r="AE63" s="395"/>
      <c r="AH63" s="395"/>
      <c r="AI63" s="395"/>
      <c r="AJ63" s="395"/>
      <c r="AK63" s="395"/>
      <c r="AL63" s="395"/>
      <c r="AM63" s="395"/>
      <c r="AN63" s="395"/>
      <c r="AO63" s="395"/>
    </row>
    <row r="64" spans="1:41" x14ac:dyDescent="0.2">
      <c r="A64" s="255" t="s">
        <v>694</v>
      </c>
      <c r="B64" s="251"/>
      <c r="C64" s="252" t="s">
        <v>641</v>
      </c>
      <c r="D64" s="252" t="s">
        <v>164</v>
      </c>
      <c r="E64" s="252" t="s">
        <v>164</v>
      </c>
      <c r="F64" s="252" t="s">
        <v>164</v>
      </c>
      <c r="G64" s="252" t="s">
        <v>164</v>
      </c>
      <c r="H64" s="252" t="s">
        <v>164</v>
      </c>
      <c r="I64" s="252" t="s">
        <v>164</v>
      </c>
      <c r="J64" s="252" t="s">
        <v>164</v>
      </c>
      <c r="K64" s="252"/>
      <c r="L64" s="252"/>
      <c r="M64" s="252"/>
      <c r="N64" s="252"/>
      <c r="O64" s="252"/>
      <c r="P64" s="253">
        <f t="shared" si="16"/>
        <v>0</v>
      </c>
      <c r="Q64" s="253">
        <f t="shared" si="3"/>
        <v>0</v>
      </c>
      <c r="R64" s="253">
        <f t="shared" si="4"/>
        <v>0</v>
      </c>
      <c r="S64" s="253">
        <f t="shared" si="5"/>
        <v>0</v>
      </c>
      <c r="T64" s="253">
        <f t="shared" si="6"/>
        <v>0</v>
      </c>
      <c r="U64" s="253">
        <f t="shared" si="7"/>
        <v>0</v>
      </c>
      <c r="V64" s="253">
        <f t="shared" si="8"/>
        <v>0</v>
      </c>
      <c r="W64" s="253">
        <f t="shared" si="9"/>
        <v>0</v>
      </c>
      <c r="X64" s="253">
        <f t="shared" si="17"/>
        <v>0</v>
      </c>
      <c r="Y64" s="253">
        <f t="shared" si="10"/>
        <v>0</v>
      </c>
      <c r="Z64" s="253">
        <f t="shared" si="11"/>
        <v>0</v>
      </c>
      <c r="AA64" s="253">
        <f t="shared" si="12"/>
        <v>0</v>
      </c>
      <c r="AB64" s="253">
        <f t="shared" si="13"/>
        <v>0</v>
      </c>
      <c r="AC64" s="253">
        <f t="shared" si="14"/>
        <v>0</v>
      </c>
      <c r="AD64" s="253">
        <f t="shared" si="15"/>
        <v>0</v>
      </c>
      <c r="AE64" s="395"/>
      <c r="AH64" s="395"/>
      <c r="AI64" s="395"/>
      <c r="AJ64" s="395"/>
      <c r="AK64" s="395"/>
      <c r="AL64" s="395"/>
      <c r="AM64" s="395"/>
      <c r="AN64" s="395"/>
      <c r="AO64" s="395"/>
    </row>
    <row r="65" spans="1:41" x14ac:dyDescent="0.2">
      <c r="A65" s="255" t="s">
        <v>695</v>
      </c>
      <c r="B65" s="251"/>
      <c r="C65" s="252" t="s">
        <v>164</v>
      </c>
      <c r="D65" s="252" t="s">
        <v>164</v>
      </c>
      <c r="E65" s="252" t="s">
        <v>164</v>
      </c>
      <c r="F65" s="252" t="s">
        <v>641</v>
      </c>
      <c r="G65" s="252" t="s">
        <v>164</v>
      </c>
      <c r="H65" s="252" t="s">
        <v>641</v>
      </c>
      <c r="I65" s="252" t="s">
        <v>164</v>
      </c>
      <c r="J65" s="252" t="s">
        <v>164</v>
      </c>
      <c r="K65" s="252"/>
      <c r="L65" s="252"/>
      <c r="M65" s="252"/>
      <c r="N65" s="252"/>
      <c r="O65" s="252"/>
      <c r="P65" s="253">
        <f t="shared" si="16"/>
        <v>0</v>
      </c>
      <c r="Q65" s="253">
        <f t="shared" si="3"/>
        <v>0</v>
      </c>
      <c r="R65" s="253">
        <f t="shared" si="4"/>
        <v>0</v>
      </c>
      <c r="S65" s="253">
        <f t="shared" si="5"/>
        <v>0</v>
      </c>
      <c r="T65" s="253">
        <f t="shared" si="6"/>
        <v>0</v>
      </c>
      <c r="U65" s="253">
        <f t="shared" si="7"/>
        <v>0</v>
      </c>
      <c r="V65" s="253">
        <f t="shared" si="8"/>
        <v>0</v>
      </c>
      <c r="W65" s="253">
        <f t="shared" si="9"/>
        <v>0</v>
      </c>
      <c r="X65" s="253">
        <f t="shared" si="17"/>
        <v>0</v>
      </c>
      <c r="Y65" s="253">
        <f t="shared" si="10"/>
        <v>0</v>
      </c>
      <c r="Z65" s="253">
        <f t="shared" si="11"/>
        <v>0</v>
      </c>
      <c r="AA65" s="253">
        <f t="shared" si="12"/>
        <v>0</v>
      </c>
      <c r="AB65" s="253">
        <f t="shared" si="13"/>
        <v>0</v>
      </c>
      <c r="AC65" s="253">
        <f t="shared" si="14"/>
        <v>0</v>
      </c>
      <c r="AD65" s="253">
        <f t="shared" si="15"/>
        <v>0</v>
      </c>
      <c r="AE65" s="395"/>
      <c r="AH65" s="395"/>
      <c r="AI65" s="395"/>
      <c r="AJ65" s="395"/>
      <c r="AK65" s="395"/>
      <c r="AL65" s="395"/>
      <c r="AM65" s="395"/>
      <c r="AN65" s="395"/>
      <c r="AO65" s="395"/>
    </row>
    <row r="66" spans="1:41" hidden="1" x14ac:dyDescent="0.2">
      <c r="A66" s="255" t="s">
        <v>696</v>
      </c>
      <c r="B66" s="251"/>
      <c r="C66" s="252" t="s">
        <v>164</v>
      </c>
      <c r="D66" s="252" t="s">
        <v>164</v>
      </c>
      <c r="E66" s="252" t="s">
        <v>164</v>
      </c>
      <c r="F66" s="252" t="s">
        <v>164</v>
      </c>
      <c r="G66" s="252" t="s">
        <v>164</v>
      </c>
      <c r="H66" s="252" t="s">
        <v>164</v>
      </c>
      <c r="I66" s="252" t="s">
        <v>164</v>
      </c>
      <c r="J66" s="252" t="s">
        <v>164</v>
      </c>
      <c r="K66" s="252"/>
      <c r="L66" s="252"/>
      <c r="M66" s="252"/>
      <c r="N66" s="252"/>
      <c r="O66" s="252"/>
      <c r="P66" s="253">
        <f t="shared" si="16"/>
        <v>0</v>
      </c>
      <c r="Q66" s="253">
        <f t="shared" si="3"/>
        <v>0</v>
      </c>
      <c r="R66" s="253">
        <f t="shared" si="4"/>
        <v>0</v>
      </c>
      <c r="S66" s="253">
        <f t="shared" si="5"/>
        <v>0</v>
      </c>
      <c r="T66" s="253">
        <f t="shared" si="6"/>
        <v>0</v>
      </c>
      <c r="U66" s="253">
        <f t="shared" si="7"/>
        <v>0</v>
      </c>
      <c r="V66" s="253">
        <f t="shared" si="8"/>
        <v>0</v>
      </c>
      <c r="W66" s="253">
        <f t="shared" si="9"/>
        <v>0</v>
      </c>
      <c r="X66" s="253">
        <f t="shared" si="17"/>
        <v>0</v>
      </c>
      <c r="Y66" s="253">
        <f t="shared" si="10"/>
        <v>0</v>
      </c>
      <c r="Z66" s="253">
        <f t="shared" si="11"/>
        <v>0</v>
      </c>
      <c r="AA66" s="253">
        <f t="shared" si="12"/>
        <v>0</v>
      </c>
      <c r="AB66" s="253">
        <f t="shared" si="13"/>
        <v>0</v>
      </c>
      <c r="AC66" s="253">
        <f t="shared" si="14"/>
        <v>0</v>
      </c>
      <c r="AD66" s="253">
        <f t="shared" si="15"/>
        <v>0</v>
      </c>
      <c r="AE66" s="395"/>
      <c r="AH66" s="395"/>
      <c r="AI66" s="395"/>
      <c r="AJ66" s="395"/>
      <c r="AK66" s="395"/>
      <c r="AL66" s="395"/>
      <c r="AM66" s="395"/>
      <c r="AN66" s="395"/>
      <c r="AO66" s="395"/>
    </row>
    <row r="67" spans="1:41" x14ac:dyDescent="0.2">
      <c r="A67" s="255" t="s">
        <v>697</v>
      </c>
      <c r="B67" s="251"/>
      <c r="C67" s="252" t="s">
        <v>641</v>
      </c>
      <c r="D67" s="252" t="s">
        <v>164</v>
      </c>
      <c r="E67" s="252" t="s">
        <v>164</v>
      </c>
      <c r="F67" s="252" t="s">
        <v>641</v>
      </c>
      <c r="G67" s="252" t="s">
        <v>164</v>
      </c>
      <c r="H67" s="252" t="s">
        <v>641</v>
      </c>
      <c r="I67" s="252" t="s">
        <v>164</v>
      </c>
      <c r="J67" s="252" t="s">
        <v>164</v>
      </c>
      <c r="K67" s="252"/>
      <c r="L67" s="252"/>
      <c r="M67" s="252"/>
      <c r="N67" s="252"/>
      <c r="O67" s="252"/>
      <c r="P67" s="253">
        <f t="shared" si="16"/>
        <v>0</v>
      </c>
      <c r="Q67" s="253">
        <f t="shared" si="3"/>
        <v>0</v>
      </c>
      <c r="R67" s="253">
        <f t="shared" si="4"/>
        <v>0</v>
      </c>
      <c r="S67" s="253">
        <f t="shared" si="5"/>
        <v>0</v>
      </c>
      <c r="T67" s="253">
        <f t="shared" si="6"/>
        <v>0</v>
      </c>
      <c r="U67" s="253">
        <f t="shared" si="7"/>
        <v>0</v>
      </c>
      <c r="V67" s="253">
        <f t="shared" si="8"/>
        <v>0</v>
      </c>
      <c r="W67" s="253">
        <f t="shared" si="9"/>
        <v>0</v>
      </c>
      <c r="X67" s="253">
        <f t="shared" si="17"/>
        <v>0</v>
      </c>
      <c r="Y67" s="253">
        <f t="shared" si="10"/>
        <v>0</v>
      </c>
      <c r="Z67" s="253">
        <f t="shared" si="11"/>
        <v>0</v>
      </c>
      <c r="AA67" s="253">
        <f t="shared" si="12"/>
        <v>0</v>
      </c>
      <c r="AB67" s="253">
        <f t="shared" si="13"/>
        <v>0</v>
      </c>
      <c r="AC67" s="253">
        <f t="shared" si="14"/>
        <v>0</v>
      </c>
      <c r="AD67" s="253">
        <f t="shared" si="15"/>
        <v>0</v>
      </c>
      <c r="AE67" s="395"/>
      <c r="AH67" s="395"/>
      <c r="AI67" s="395"/>
      <c r="AJ67" s="395"/>
      <c r="AK67" s="395"/>
      <c r="AL67" s="395"/>
      <c r="AM67" s="395"/>
      <c r="AN67" s="395"/>
      <c r="AO67" s="395"/>
    </row>
    <row r="68" spans="1:41" x14ac:dyDescent="0.2">
      <c r="A68" s="255" t="s">
        <v>698</v>
      </c>
      <c r="B68" s="251"/>
      <c r="C68" s="252" t="s">
        <v>164</v>
      </c>
      <c r="D68" s="252" t="s">
        <v>164</v>
      </c>
      <c r="E68" s="252" t="s">
        <v>164</v>
      </c>
      <c r="F68" s="252" t="s">
        <v>641</v>
      </c>
      <c r="G68" s="252" t="s">
        <v>164</v>
      </c>
      <c r="H68" s="252" t="s">
        <v>164</v>
      </c>
      <c r="I68" s="252" t="s">
        <v>164</v>
      </c>
      <c r="J68" s="252" t="s">
        <v>164</v>
      </c>
      <c r="K68" s="252"/>
      <c r="L68" s="252"/>
      <c r="M68" s="252"/>
      <c r="N68" s="252"/>
      <c r="O68" s="252"/>
      <c r="P68" s="253">
        <f t="shared" si="16"/>
        <v>0</v>
      </c>
      <c r="Q68" s="253">
        <f t="shared" ref="Q68:Q131" si="33">IF($B68="X",IF(D68="X",1,0),0)</f>
        <v>0</v>
      </c>
      <c r="R68" s="253">
        <f t="shared" ref="R68:R131" si="34">IF($B68="X",IF(E68="X",1,0),0)</f>
        <v>0</v>
      </c>
      <c r="S68" s="253">
        <f t="shared" ref="S68:S131" si="35">IF($B68="X",IF(F68="X",1,0),0)</f>
        <v>0</v>
      </c>
      <c r="T68" s="253">
        <f t="shared" ref="T68:T131" si="36">IF($B68="X",IF(G68="X",1,0),0)</f>
        <v>0</v>
      </c>
      <c r="U68" s="253">
        <f t="shared" ref="U68:U131" si="37">IF($B68="X",IF(H68="X",1,0),0)</f>
        <v>0</v>
      </c>
      <c r="V68" s="253">
        <f t="shared" ref="V68:V131" si="38">IF($B68="X",IF(I68="X",1,0),0)</f>
        <v>0</v>
      </c>
      <c r="W68" s="253">
        <f t="shared" ref="W68:W131" si="39">IF($B68="X",IF(J68="X",1,0),0)</f>
        <v>0</v>
      </c>
      <c r="X68" s="253">
        <f t="shared" ref="X68:X131" si="40">IF($B68="X",IF(K68="X",1,0),0)</f>
        <v>0</v>
      </c>
      <c r="Y68" s="253">
        <f t="shared" ref="Y68:Y131" si="41">IF($B68="X",IF(L68="X",1,0),0)</f>
        <v>0</v>
      </c>
      <c r="Z68" s="253">
        <f t="shared" ref="Z68:Z131" si="42">IF($B68="X",IF(M68="X",1,0),0)</f>
        <v>0</v>
      </c>
      <c r="AA68" s="253">
        <f t="shared" ref="AA68:AA131" si="43">IF($B68="X",IF(N68="X",1,0),0)</f>
        <v>0</v>
      </c>
      <c r="AB68" s="253">
        <f t="shared" ref="AB68:AB131" si="44">IF($B68="X",IF(O68="X",1,0),0)</f>
        <v>0</v>
      </c>
      <c r="AC68" s="253">
        <f t="shared" ref="AC68:AC131" si="45">IF($B68="X",IF(P68="X",1,0),0)</f>
        <v>0</v>
      </c>
      <c r="AD68" s="253">
        <f t="shared" ref="AD68:AD131" si="46">SUM(P68:AC68)</f>
        <v>0</v>
      </c>
      <c r="AE68" s="395"/>
      <c r="AH68" s="395"/>
      <c r="AI68" s="395"/>
      <c r="AJ68" s="395"/>
      <c r="AK68" s="395"/>
      <c r="AL68" s="395"/>
      <c r="AM68" s="395"/>
      <c r="AN68" s="395"/>
      <c r="AO68" s="395"/>
    </row>
    <row r="69" spans="1:41" x14ac:dyDescent="0.2">
      <c r="A69" s="255" t="s">
        <v>699</v>
      </c>
      <c r="B69" s="251"/>
      <c r="C69" s="252" t="s">
        <v>641</v>
      </c>
      <c r="D69" s="252" t="s">
        <v>164</v>
      </c>
      <c r="E69" s="252" t="s">
        <v>164</v>
      </c>
      <c r="F69" s="252" t="s">
        <v>641</v>
      </c>
      <c r="G69" s="252" t="s">
        <v>164</v>
      </c>
      <c r="H69" s="252" t="s">
        <v>641</v>
      </c>
      <c r="I69" s="252" t="s">
        <v>164</v>
      </c>
      <c r="J69" s="252" t="s">
        <v>164</v>
      </c>
      <c r="K69" s="252"/>
      <c r="L69" s="252"/>
      <c r="M69" s="252"/>
      <c r="N69" s="252"/>
      <c r="O69" s="252"/>
      <c r="P69" s="253">
        <f>IF($B69="X",IF(C69="X",1,0),0)</f>
        <v>0</v>
      </c>
      <c r="Q69" s="253">
        <f t="shared" si="33"/>
        <v>0</v>
      </c>
      <c r="R69" s="253">
        <f t="shared" si="34"/>
        <v>0</v>
      </c>
      <c r="S69" s="253">
        <f t="shared" si="35"/>
        <v>0</v>
      </c>
      <c r="T69" s="253">
        <f t="shared" si="36"/>
        <v>0</v>
      </c>
      <c r="U69" s="253">
        <f t="shared" si="37"/>
        <v>0</v>
      </c>
      <c r="V69" s="253">
        <f t="shared" si="38"/>
        <v>0</v>
      </c>
      <c r="W69" s="253">
        <f t="shared" si="39"/>
        <v>0</v>
      </c>
      <c r="X69" s="253">
        <f t="shared" si="40"/>
        <v>0</v>
      </c>
      <c r="Y69" s="253">
        <f t="shared" si="41"/>
        <v>0</v>
      </c>
      <c r="Z69" s="253">
        <f t="shared" si="42"/>
        <v>0</v>
      </c>
      <c r="AA69" s="253">
        <f t="shared" si="43"/>
        <v>0</v>
      </c>
      <c r="AB69" s="253">
        <f t="shared" si="44"/>
        <v>0</v>
      </c>
      <c r="AC69" s="253">
        <f t="shared" si="45"/>
        <v>0</v>
      </c>
      <c r="AD69" s="253">
        <f t="shared" si="46"/>
        <v>0</v>
      </c>
      <c r="AE69" s="395"/>
      <c r="AH69" s="395"/>
      <c r="AI69" s="395"/>
      <c r="AJ69" s="395"/>
      <c r="AK69" s="395"/>
      <c r="AL69" s="395"/>
      <c r="AM69" s="395"/>
      <c r="AN69" s="395"/>
      <c r="AO69" s="395"/>
    </row>
    <row r="70" spans="1:41" x14ac:dyDescent="0.2">
      <c r="A70" s="255" t="s">
        <v>700</v>
      </c>
      <c r="B70" s="251"/>
      <c r="C70" s="252" t="s">
        <v>641</v>
      </c>
      <c r="D70" s="252" t="s">
        <v>164</v>
      </c>
      <c r="E70" s="252" t="s">
        <v>164</v>
      </c>
      <c r="F70" s="252" t="s">
        <v>641</v>
      </c>
      <c r="G70" s="252" t="s">
        <v>164</v>
      </c>
      <c r="H70" s="252" t="s">
        <v>164</v>
      </c>
      <c r="I70" s="252" t="s">
        <v>164</v>
      </c>
      <c r="J70" s="252" t="s">
        <v>164</v>
      </c>
      <c r="K70" s="252"/>
      <c r="L70" s="252"/>
      <c r="M70" s="252"/>
      <c r="N70" s="252"/>
      <c r="O70" s="252"/>
      <c r="P70" s="253">
        <f t="shared" ref="P70:P132" si="47">IF($B70="X",IF(C70="X",1,0),0)</f>
        <v>0</v>
      </c>
      <c r="Q70" s="253">
        <f t="shared" si="33"/>
        <v>0</v>
      </c>
      <c r="R70" s="253">
        <f t="shared" si="34"/>
        <v>0</v>
      </c>
      <c r="S70" s="253">
        <f t="shared" si="35"/>
        <v>0</v>
      </c>
      <c r="T70" s="253">
        <f t="shared" si="36"/>
        <v>0</v>
      </c>
      <c r="U70" s="253">
        <f t="shared" si="37"/>
        <v>0</v>
      </c>
      <c r="V70" s="253">
        <f t="shared" si="38"/>
        <v>0</v>
      </c>
      <c r="W70" s="253">
        <f t="shared" si="39"/>
        <v>0</v>
      </c>
      <c r="X70" s="253">
        <f t="shared" si="40"/>
        <v>0</v>
      </c>
      <c r="Y70" s="253">
        <f t="shared" si="41"/>
        <v>0</v>
      </c>
      <c r="Z70" s="253">
        <f t="shared" si="42"/>
        <v>0</v>
      </c>
      <c r="AA70" s="253">
        <f t="shared" si="43"/>
        <v>0</v>
      </c>
      <c r="AB70" s="253">
        <f t="shared" si="44"/>
        <v>0</v>
      </c>
      <c r="AC70" s="253">
        <f t="shared" si="45"/>
        <v>0</v>
      </c>
      <c r="AD70" s="253">
        <f t="shared" si="46"/>
        <v>0</v>
      </c>
      <c r="AE70" s="395"/>
      <c r="AH70" s="395"/>
      <c r="AI70" s="395"/>
      <c r="AJ70" s="395"/>
      <c r="AK70" s="395"/>
      <c r="AL70" s="395"/>
      <c r="AM70" s="395"/>
      <c r="AN70" s="395"/>
      <c r="AO70" s="395"/>
    </row>
    <row r="71" spans="1:41" x14ac:dyDescent="0.2">
      <c r="A71" s="255" t="s">
        <v>701</v>
      </c>
      <c r="B71" s="251"/>
      <c r="C71" s="252" t="s">
        <v>641</v>
      </c>
      <c r="D71" s="252" t="s">
        <v>164</v>
      </c>
      <c r="E71" s="252" t="s">
        <v>164</v>
      </c>
      <c r="F71" s="252" t="s">
        <v>641</v>
      </c>
      <c r="G71" s="252" t="s">
        <v>164</v>
      </c>
      <c r="H71" s="252" t="s">
        <v>164</v>
      </c>
      <c r="I71" s="252" t="s">
        <v>164</v>
      </c>
      <c r="J71" s="252" t="s">
        <v>164</v>
      </c>
      <c r="K71" s="252"/>
      <c r="L71" s="252"/>
      <c r="M71" s="252"/>
      <c r="N71" s="252"/>
      <c r="O71" s="252"/>
      <c r="P71" s="253">
        <f t="shared" si="47"/>
        <v>0</v>
      </c>
      <c r="Q71" s="253">
        <f t="shared" si="33"/>
        <v>0</v>
      </c>
      <c r="R71" s="253">
        <f t="shared" si="34"/>
        <v>0</v>
      </c>
      <c r="S71" s="253">
        <f t="shared" si="35"/>
        <v>0</v>
      </c>
      <c r="T71" s="253">
        <f t="shared" si="36"/>
        <v>0</v>
      </c>
      <c r="U71" s="253">
        <f t="shared" si="37"/>
        <v>0</v>
      </c>
      <c r="V71" s="253">
        <f t="shared" si="38"/>
        <v>0</v>
      </c>
      <c r="W71" s="253">
        <f t="shared" si="39"/>
        <v>0</v>
      </c>
      <c r="X71" s="253">
        <f t="shared" si="40"/>
        <v>0</v>
      </c>
      <c r="Y71" s="253">
        <f t="shared" si="41"/>
        <v>0</v>
      </c>
      <c r="Z71" s="253">
        <f t="shared" si="42"/>
        <v>0</v>
      </c>
      <c r="AA71" s="253">
        <f t="shared" si="43"/>
        <v>0</v>
      </c>
      <c r="AB71" s="253">
        <f t="shared" si="44"/>
        <v>0</v>
      </c>
      <c r="AC71" s="253">
        <f t="shared" si="45"/>
        <v>0</v>
      </c>
      <c r="AD71" s="253">
        <f t="shared" si="46"/>
        <v>0</v>
      </c>
      <c r="AE71" s="395"/>
      <c r="AH71" s="395"/>
      <c r="AI71" s="395"/>
      <c r="AJ71" s="395"/>
      <c r="AK71" s="395"/>
      <c r="AL71" s="395"/>
      <c r="AM71" s="395"/>
      <c r="AN71" s="395"/>
      <c r="AO71" s="395"/>
    </row>
    <row r="72" spans="1:41" x14ac:dyDescent="0.2">
      <c r="A72" s="255" t="s">
        <v>702</v>
      </c>
      <c r="B72" s="251"/>
      <c r="C72" s="252" t="s">
        <v>641</v>
      </c>
      <c r="D72" s="252" t="s">
        <v>164</v>
      </c>
      <c r="E72" s="252" t="s">
        <v>164</v>
      </c>
      <c r="F72" s="252" t="s">
        <v>641</v>
      </c>
      <c r="G72" s="252" t="s">
        <v>164</v>
      </c>
      <c r="H72" s="252" t="s">
        <v>641</v>
      </c>
      <c r="I72" s="252" t="s">
        <v>164</v>
      </c>
      <c r="J72" s="252" t="s">
        <v>164</v>
      </c>
      <c r="K72" s="252"/>
      <c r="L72" s="252"/>
      <c r="M72" s="252"/>
      <c r="N72" s="252"/>
      <c r="O72" s="252"/>
      <c r="P72" s="253">
        <f t="shared" si="47"/>
        <v>0</v>
      </c>
      <c r="Q72" s="253">
        <f t="shared" si="33"/>
        <v>0</v>
      </c>
      <c r="R72" s="253">
        <f t="shared" si="34"/>
        <v>0</v>
      </c>
      <c r="S72" s="253">
        <f t="shared" si="35"/>
        <v>0</v>
      </c>
      <c r="T72" s="253">
        <f t="shared" si="36"/>
        <v>0</v>
      </c>
      <c r="U72" s="253">
        <f t="shared" si="37"/>
        <v>0</v>
      </c>
      <c r="V72" s="253">
        <f t="shared" si="38"/>
        <v>0</v>
      </c>
      <c r="W72" s="253">
        <f t="shared" si="39"/>
        <v>0</v>
      </c>
      <c r="X72" s="253">
        <f t="shared" si="40"/>
        <v>0</v>
      </c>
      <c r="Y72" s="253">
        <f t="shared" si="41"/>
        <v>0</v>
      </c>
      <c r="Z72" s="253">
        <f t="shared" si="42"/>
        <v>0</v>
      </c>
      <c r="AA72" s="253">
        <f t="shared" si="43"/>
        <v>0</v>
      </c>
      <c r="AB72" s="253">
        <f t="shared" si="44"/>
        <v>0</v>
      </c>
      <c r="AC72" s="253">
        <f t="shared" si="45"/>
        <v>0</v>
      </c>
      <c r="AD72" s="253">
        <f t="shared" si="46"/>
        <v>0</v>
      </c>
      <c r="AE72" s="395"/>
      <c r="AH72" s="395"/>
      <c r="AI72" s="395"/>
      <c r="AJ72" s="395"/>
      <c r="AK72" s="395"/>
      <c r="AL72" s="395"/>
      <c r="AM72" s="395"/>
      <c r="AN72" s="395"/>
      <c r="AO72" s="395"/>
    </row>
    <row r="73" spans="1:41" x14ac:dyDescent="0.2">
      <c r="A73" s="255" t="s">
        <v>703</v>
      </c>
      <c r="B73" s="251"/>
      <c r="C73" s="252" t="s">
        <v>641</v>
      </c>
      <c r="D73" s="252" t="s">
        <v>164</v>
      </c>
      <c r="E73" s="252" t="s">
        <v>164</v>
      </c>
      <c r="F73" s="252" t="s">
        <v>641</v>
      </c>
      <c r="G73" s="252" t="s">
        <v>164</v>
      </c>
      <c r="H73" s="252" t="s">
        <v>641</v>
      </c>
      <c r="I73" s="252" t="s">
        <v>164</v>
      </c>
      <c r="J73" s="252" t="s">
        <v>164</v>
      </c>
      <c r="K73" s="252"/>
      <c r="L73" s="252"/>
      <c r="M73" s="252"/>
      <c r="N73" s="252"/>
      <c r="O73" s="252"/>
      <c r="P73" s="253">
        <f t="shared" si="47"/>
        <v>0</v>
      </c>
      <c r="Q73" s="253">
        <f t="shared" si="33"/>
        <v>0</v>
      </c>
      <c r="R73" s="253">
        <f t="shared" si="34"/>
        <v>0</v>
      </c>
      <c r="S73" s="253">
        <f t="shared" si="35"/>
        <v>0</v>
      </c>
      <c r="T73" s="253">
        <f t="shared" si="36"/>
        <v>0</v>
      </c>
      <c r="U73" s="253">
        <f t="shared" si="37"/>
        <v>0</v>
      </c>
      <c r="V73" s="253">
        <f t="shared" si="38"/>
        <v>0</v>
      </c>
      <c r="W73" s="253">
        <f t="shared" si="39"/>
        <v>0</v>
      </c>
      <c r="X73" s="253">
        <f t="shared" si="40"/>
        <v>0</v>
      </c>
      <c r="Y73" s="253">
        <f t="shared" si="41"/>
        <v>0</v>
      </c>
      <c r="Z73" s="253">
        <f t="shared" si="42"/>
        <v>0</v>
      </c>
      <c r="AA73" s="253">
        <f t="shared" si="43"/>
        <v>0</v>
      </c>
      <c r="AB73" s="253">
        <f t="shared" si="44"/>
        <v>0</v>
      </c>
      <c r="AC73" s="253">
        <f t="shared" si="45"/>
        <v>0</v>
      </c>
      <c r="AD73" s="253">
        <f t="shared" si="46"/>
        <v>0</v>
      </c>
      <c r="AE73" s="395"/>
      <c r="AH73" s="395"/>
      <c r="AI73" s="395"/>
      <c r="AJ73" s="395"/>
      <c r="AK73" s="395"/>
      <c r="AL73" s="395"/>
      <c r="AM73" s="395"/>
      <c r="AN73" s="395"/>
      <c r="AO73" s="395"/>
    </row>
    <row r="74" spans="1:41" x14ac:dyDescent="0.2">
      <c r="A74" s="255" t="s">
        <v>1054</v>
      </c>
      <c r="B74" s="251"/>
      <c r="C74" s="252" t="s">
        <v>641</v>
      </c>
      <c r="D74" s="252" t="s">
        <v>164</v>
      </c>
      <c r="E74" s="252" t="s">
        <v>641</v>
      </c>
      <c r="F74" s="252" t="s">
        <v>641</v>
      </c>
      <c r="G74" s="252" t="s">
        <v>164</v>
      </c>
      <c r="H74" s="252" t="s">
        <v>641</v>
      </c>
      <c r="I74" s="252" t="s">
        <v>164</v>
      </c>
      <c r="J74" s="252" t="s">
        <v>164</v>
      </c>
      <c r="K74" s="252"/>
      <c r="L74" s="252"/>
      <c r="M74" s="252"/>
      <c r="N74" s="252"/>
      <c r="O74" s="252"/>
      <c r="P74" s="253">
        <f t="shared" si="47"/>
        <v>0</v>
      </c>
      <c r="Q74" s="253">
        <f t="shared" si="33"/>
        <v>0</v>
      </c>
      <c r="R74" s="253">
        <f t="shared" si="34"/>
        <v>0</v>
      </c>
      <c r="S74" s="253">
        <f t="shared" si="35"/>
        <v>0</v>
      </c>
      <c r="T74" s="253">
        <f t="shared" si="36"/>
        <v>0</v>
      </c>
      <c r="U74" s="253">
        <f t="shared" si="37"/>
        <v>0</v>
      </c>
      <c r="V74" s="253">
        <f t="shared" si="38"/>
        <v>0</v>
      </c>
      <c r="W74" s="253">
        <f t="shared" si="39"/>
        <v>0</v>
      </c>
      <c r="X74" s="253">
        <f t="shared" si="40"/>
        <v>0</v>
      </c>
      <c r="Y74" s="253">
        <f t="shared" si="41"/>
        <v>0</v>
      </c>
      <c r="Z74" s="253">
        <f t="shared" si="42"/>
        <v>0</v>
      </c>
      <c r="AA74" s="253">
        <f t="shared" si="43"/>
        <v>0</v>
      </c>
      <c r="AB74" s="253">
        <f t="shared" si="44"/>
        <v>0</v>
      </c>
      <c r="AC74" s="253">
        <f t="shared" si="45"/>
        <v>0</v>
      </c>
      <c r="AD74" s="253">
        <f t="shared" si="46"/>
        <v>0</v>
      </c>
      <c r="AE74" s="395"/>
      <c r="AH74" s="395"/>
      <c r="AI74" s="395"/>
      <c r="AJ74" s="395"/>
      <c r="AK74" s="395"/>
      <c r="AL74" s="395"/>
      <c r="AM74" s="395"/>
      <c r="AN74" s="395"/>
      <c r="AO74" s="395"/>
    </row>
    <row r="75" spans="1:41" x14ac:dyDescent="0.2">
      <c r="A75" s="250" t="s">
        <v>704</v>
      </c>
      <c r="B75" s="251"/>
      <c r="C75" s="252" t="s">
        <v>641</v>
      </c>
      <c r="D75" s="252" t="s">
        <v>164</v>
      </c>
      <c r="E75" s="252" t="s">
        <v>164</v>
      </c>
      <c r="F75" s="252" t="s">
        <v>641</v>
      </c>
      <c r="G75" s="252" t="s">
        <v>164</v>
      </c>
      <c r="H75" s="252" t="s">
        <v>641</v>
      </c>
      <c r="I75" s="252" t="s">
        <v>164</v>
      </c>
      <c r="J75" s="252" t="s">
        <v>164</v>
      </c>
      <c r="K75" s="252"/>
      <c r="L75" s="252"/>
      <c r="M75" s="252"/>
      <c r="N75" s="252"/>
      <c r="O75" s="252"/>
      <c r="P75" s="253">
        <f t="shared" si="47"/>
        <v>0</v>
      </c>
      <c r="Q75" s="253">
        <f t="shared" si="33"/>
        <v>0</v>
      </c>
      <c r="R75" s="253">
        <f t="shared" si="34"/>
        <v>0</v>
      </c>
      <c r="S75" s="253">
        <f t="shared" si="35"/>
        <v>0</v>
      </c>
      <c r="T75" s="253">
        <f t="shared" si="36"/>
        <v>0</v>
      </c>
      <c r="U75" s="253">
        <f t="shared" si="37"/>
        <v>0</v>
      </c>
      <c r="V75" s="253">
        <f t="shared" si="38"/>
        <v>0</v>
      </c>
      <c r="W75" s="253">
        <f t="shared" si="39"/>
        <v>0</v>
      </c>
      <c r="X75" s="253">
        <f t="shared" si="40"/>
        <v>0</v>
      </c>
      <c r="Y75" s="253">
        <f t="shared" si="41"/>
        <v>0</v>
      </c>
      <c r="Z75" s="253">
        <f t="shared" si="42"/>
        <v>0</v>
      </c>
      <c r="AA75" s="253">
        <f t="shared" si="43"/>
        <v>0</v>
      </c>
      <c r="AB75" s="253">
        <f t="shared" si="44"/>
        <v>0</v>
      </c>
      <c r="AC75" s="253">
        <f t="shared" si="45"/>
        <v>0</v>
      </c>
      <c r="AD75" s="253">
        <f t="shared" si="46"/>
        <v>0</v>
      </c>
      <c r="AE75" s="395"/>
      <c r="AH75" s="395"/>
      <c r="AI75" s="395"/>
      <c r="AJ75" s="395"/>
      <c r="AK75" s="395"/>
      <c r="AL75" s="395"/>
      <c r="AM75" s="395"/>
      <c r="AN75" s="395"/>
      <c r="AO75" s="395"/>
    </row>
    <row r="76" spans="1:41" x14ac:dyDescent="0.2">
      <c r="A76" s="255" t="s">
        <v>705</v>
      </c>
      <c r="B76" s="251"/>
      <c r="C76" s="252" t="s">
        <v>164</v>
      </c>
      <c r="D76" s="252" t="s">
        <v>164</v>
      </c>
      <c r="E76" s="252" t="s">
        <v>164</v>
      </c>
      <c r="F76" s="252" t="s">
        <v>164</v>
      </c>
      <c r="G76" s="252" t="s">
        <v>164</v>
      </c>
      <c r="H76" s="252" t="s">
        <v>641</v>
      </c>
      <c r="I76" s="252" t="s">
        <v>164</v>
      </c>
      <c r="J76" s="252" t="s">
        <v>164</v>
      </c>
      <c r="K76" s="252"/>
      <c r="L76" s="252"/>
      <c r="M76" s="252"/>
      <c r="N76" s="252"/>
      <c r="O76" s="252"/>
      <c r="P76" s="253">
        <f t="shared" si="47"/>
        <v>0</v>
      </c>
      <c r="Q76" s="253">
        <f t="shared" si="33"/>
        <v>0</v>
      </c>
      <c r="R76" s="253">
        <f t="shared" si="34"/>
        <v>0</v>
      </c>
      <c r="S76" s="253">
        <f t="shared" si="35"/>
        <v>0</v>
      </c>
      <c r="T76" s="253">
        <f t="shared" si="36"/>
        <v>0</v>
      </c>
      <c r="U76" s="253">
        <f t="shared" si="37"/>
        <v>0</v>
      </c>
      <c r="V76" s="253">
        <f t="shared" si="38"/>
        <v>0</v>
      </c>
      <c r="W76" s="253">
        <f t="shared" si="39"/>
        <v>0</v>
      </c>
      <c r="X76" s="253">
        <f t="shared" si="40"/>
        <v>0</v>
      </c>
      <c r="Y76" s="253">
        <f t="shared" si="41"/>
        <v>0</v>
      </c>
      <c r="Z76" s="253">
        <f t="shared" si="42"/>
        <v>0</v>
      </c>
      <c r="AA76" s="253">
        <f t="shared" si="43"/>
        <v>0</v>
      </c>
      <c r="AB76" s="253">
        <f t="shared" si="44"/>
        <v>0</v>
      </c>
      <c r="AC76" s="253">
        <f t="shared" si="45"/>
        <v>0</v>
      </c>
      <c r="AD76" s="253">
        <f t="shared" si="46"/>
        <v>0</v>
      </c>
      <c r="AE76" s="395"/>
      <c r="AH76" s="395"/>
      <c r="AI76" s="395"/>
      <c r="AJ76" s="395"/>
      <c r="AK76" s="395"/>
      <c r="AL76" s="395"/>
      <c r="AM76" s="395"/>
      <c r="AN76" s="395"/>
      <c r="AO76" s="395"/>
    </row>
    <row r="77" spans="1:41" x14ac:dyDescent="0.2">
      <c r="A77" s="255" t="s">
        <v>706</v>
      </c>
      <c r="B77" s="251"/>
      <c r="C77" s="252" t="s">
        <v>641</v>
      </c>
      <c r="D77" s="252" t="s">
        <v>164</v>
      </c>
      <c r="E77" s="252" t="s">
        <v>164</v>
      </c>
      <c r="F77" s="252" t="s">
        <v>641</v>
      </c>
      <c r="G77" s="252" t="s">
        <v>164</v>
      </c>
      <c r="H77" s="252" t="s">
        <v>641</v>
      </c>
      <c r="I77" s="252" t="s">
        <v>164</v>
      </c>
      <c r="J77" s="252" t="s">
        <v>164</v>
      </c>
      <c r="K77" s="252"/>
      <c r="L77" s="252"/>
      <c r="M77" s="252"/>
      <c r="N77" s="252"/>
      <c r="O77" s="252"/>
      <c r="P77" s="253">
        <f t="shared" si="47"/>
        <v>0</v>
      </c>
      <c r="Q77" s="253">
        <f t="shared" si="33"/>
        <v>0</v>
      </c>
      <c r="R77" s="253">
        <f t="shared" si="34"/>
        <v>0</v>
      </c>
      <c r="S77" s="253">
        <f t="shared" si="35"/>
        <v>0</v>
      </c>
      <c r="T77" s="253">
        <f t="shared" si="36"/>
        <v>0</v>
      </c>
      <c r="U77" s="253">
        <f t="shared" si="37"/>
        <v>0</v>
      </c>
      <c r="V77" s="253">
        <f t="shared" si="38"/>
        <v>0</v>
      </c>
      <c r="W77" s="253">
        <f t="shared" si="39"/>
        <v>0</v>
      </c>
      <c r="X77" s="253">
        <f t="shared" si="40"/>
        <v>0</v>
      </c>
      <c r="Y77" s="253">
        <f t="shared" si="41"/>
        <v>0</v>
      </c>
      <c r="Z77" s="253">
        <f t="shared" si="42"/>
        <v>0</v>
      </c>
      <c r="AA77" s="253">
        <f t="shared" si="43"/>
        <v>0</v>
      </c>
      <c r="AB77" s="253">
        <f t="shared" si="44"/>
        <v>0</v>
      </c>
      <c r="AC77" s="253">
        <f t="shared" si="45"/>
        <v>0</v>
      </c>
      <c r="AD77" s="253">
        <f t="shared" si="46"/>
        <v>0</v>
      </c>
      <c r="AE77" s="395"/>
      <c r="AH77" s="395"/>
      <c r="AI77" s="395"/>
      <c r="AJ77" s="395"/>
      <c r="AK77" s="395"/>
      <c r="AL77" s="395"/>
      <c r="AM77" s="395"/>
      <c r="AN77" s="395"/>
      <c r="AO77" s="395"/>
    </row>
    <row r="78" spans="1:41" hidden="1" x14ac:dyDescent="0.2">
      <c r="A78" s="255" t="s">
        <v>829</v>
      </c>
      <c r="B78" s="251"/>
      <c r="C78" s="252" t="s">
        <v>164</v>
      </c>
      <c r="D78" s="252" t="s">
        <v>164</v>
      </c>
      <c r="E78" s="252" t="s">
        <v>164</v>
      </c>
      <c r="F78" s="252" t="s">
        <v>164</v>
      </c>
      <c r="G78" s="252" t="s">
        <v>164</v>
      </c>
      <c r="H78" s="252" t="s">
        <v>164</v>
      </c>
      <c r="I78" s="252" t="s">
        <v>164</v>
      </c>
      <c r="J78" s="252" t="s">
        <v>164</v>
      </c>
      <c r="K78" s="252"/>
      <c r="L78" s="252"/>
      <c r="M78" s="252"/>
      <c r="N78" s="252"/>
      <c r="O78" s="252"/>
      <c r="P78" s="253">
        <f t="shared" si="47"/>
        <v>0</v>
      </c>
      <c r="Q78" s="253">
        <f t="shared" si="33"/>
        <v>0</v>
      </c>
      <c r="R78" s="253">
        <f t="shared" si="34"/>
        <v>0</v>
      </c>
      <c r="S78" s="253">
        <f t="shared" si="35"/>
        <v>0</v>
      </c>
      <c r="T78" s="253">
        <f t="shared" si="36"/>
        <v>0</v>
      </c>
      <c r="U78" s="253">
        <f t="shared" si="37"/>
        <v>0</v>
      </c>
      <c r="V78" s="253">
        <f t="shared" si="38"/>
        <v>0</v>
      </c>
      <c r="W78" s="253">
        <f t="shared" si="39"/>
        <v>0</v>
      </c>
      <c r="X78" s="253">
        <f t="shared" si="40"/>
        <v>0</v>
      </c>
      <c r="Y78" s="253">
        <f t="shared" si="41"/>
        <v>0</v>
      </c>
      <c r="Z78" s="253">
        <f t="shared" si="42"/>
        <v>0</v>
      </c>
      <c r="AA78" s="253">
        <f t="shared" si="43"/>
        <v>0</v>
      </c>
      <c r="AB78" s="253">
        <f t="shared" si="44"/>
        <v>0</v>
      </c>
      <c r="AC78" s="253">
        <f t="shared" si="45"/>
        <v>0</v>
      </c>
      <c r="AD78" s="253">
        <f t="shared" si="46"/>
        <v>0</v>
      </c>
      <c r="AE78" s="395"/>
      <c r="AH78" s="395"/>
      <c r="AI78" s="395"/>
      <c r="AJ78" s="395"/>
      <c r="AK78" s="395"/>
      <c r="AL78" s="395"/>
      <c r="AM78" s="395"/>
      <c r="AN78" s="395"/>
      <c r="AO78" s="395"/>
    </row>
    <row r="79" spans="1:41" x14ac:dyDescent="0.2">
      <c r="A79" s="255" t="s">
        <v>707</v>
      </c>
      <c r="B79" s="251"/>
      <c r="C79" s="252" t="s">
        <v>641</v>
      </c>
      <c r="D79" s="252" t="s">
        <v>164</v>
      </c>
      <c r="E79" s="252" t="s">
        <v>164</v>
      </c>
      <c r="F79" s="252" t="s">
        <v>164</v>
      </c>
      <c r="G79" s="252" t="s">
        <v>164</v>
      </c>
      <c r="H79" s="252" t="s">
        <v>641</v>
      </c>
      <c r="I79" s="252" t="s">
        <v>164</v>
      </c>
      <c r="J79" s="252" t="s">
        <v>164</v>
      </c>
      <c r="K79" s="252"/>
      <c r="L79" s="252"/>
      <c r="M79" s="252"/>
      <c r="N79" s="252"/>
      <c r="O79" s="252"/>
      <c r="P79" s="253">
        <f t="shared" si="47"/>
        <v>0</v>
      </c>
      <c r="Q79" s="253">
        <f t="shared" si="33"/>
        <v>0</v>
      </c>
      <c r="R79" s="253">
        <f t="shared" si="34"/>
        <v>0</v>
      </c>
      <c r="S79" s="253">
        <f t="shared" si="35"/>
        <v>0</v>
      </c>
      <c r="T79" s="253">
        <f t="shared" si="36"/>
        <v>0</v>
      </c>
      <c r="U79" s="253">
        <f t="shared" si="37"/>
        <v>0</v>
      </c>
      <c r="V79" s="253">
        <f t="shared" si="38"/>
        <v>0</v>
      </c>
      <c r="W79" s="253">
        <f t="shared" si="39"/>
        <v>0</v>
      </c>
      <c r="X79" s="253">
        <f t="shared" si="40"/>
        <v>0</v>
      </c>
      <c r="Y79" s="253">
        <f t="shared" si="41"/>
        <v>0</v>
      </c>
      <c r="Z79" s="253">
        <f t="shared" si="42"/>
        <v>0</v>
      </c>
      <c r="AA79" s="253">
        <f t="shared" si="43"/>
        <v>0</v>
      </c>
      <c r="AB79" s="253">
        <f t="shared" si="44"/>
        <v>0</v>
      </c>
      <c r="AC79" s="253">
        <f t="shared" si="45"/>
        <v>0</v>
      </c>
      <c r="AD79" s="253">
        <f t="shared" si="46"/>
        <v>0</v>
      </c>
      <c r="AE79" s="395"/>
      <c r="AH79" s="395"/>
      <c r="AI79" s="395"/>
      <c r="AJ79" s="395"/>
      <c r="AK79" s="395"/>
      <c r="AL79" s="395"/>
      <c r="AM79" s="395"/>
      <c r="AN79" s="395"/>
      <c r="AO79" s="395"/>
    </row>
    <row r="80" spans="1:41" hidden="1" x14ac:dyDescent="0.2">
      <c r="A80" s="250" t="s">
        <v>708</v>
      </c>
      <c r="B80" s="251"/>
      <c r="C80" s="252" t="s">
        <v>164</v>
      </c>
      <c r="D80" s="252" t="s">
        <v>164</v>
      </c>
      <c r="E80" s="252" t="s">
        <v>164</v>
      </c>
      <c r="F80" s="252" t="s">
        <v>164</v>
      </c>
      <c r="G80" s="252" t="s">
        <v>164</v>
      </c>
      <c r="H80" s="252" t="s">
        <v>164</v>
      </c>
      <c r="I80" s="252" t="s">
        <v>164</v>
      </c>
      <c r="J80" s="252" t="s">
        <v>164</v>
      </c>
      <c r="K80" s="252"/>
      <c r="L80" s="252"/>
      <c r="M80" s="252"/>
      <c r="N80" s="252"/>
      <c r="O80" s="252"/>
      <c r="P80" s="253">
        <f t="shared" si="47"/>
        <v>0</v>
      </c>
      <c r="Q80" s="253">
        <f t="shared" si="33"/>
        <v>0</v>
      </c>
      <c r="R80" s="253">
        <f t="shared" si="34"/>
        <v>0</v>
      </c>
      <c r="S80" s="253">
        <f t="shared" si="35"/>
        <v>0</v>
      </c>
      <c r="T80" s="253">
        <f t="shared" si="36"/>
        <v>0</v>
      </c>
      <c r="U80" s="253">
        <f t="shared" si="37"/>
        <v>0</v>
      </c>
      <c r="V80" s="253">
        <f t="shared" si="38"/>
        <v>0</v>
      </c>
      <c r="W80" s="253">
        <f t="shared" si="39"/>
        <v>0</v>
      </c>
      <c r="X80" s="253">
        <f t="shared" si="40"/>
        <v>0</v>
      </c>
      <c r="Y80" s="253">
        <f t="shared" si="41"/>
        <v>0</v>
      </c>
      <c r="Z80" s="253">
        <f t="shared" si="42"/>
        <v>0</v>
      </c>
      <c r="AA80" s="253">
        <f t="shared" si="43"/>
        <v>0</v>
      </c>
      <c r="AB80" s="253">
        <f t="shared" si="44"/>
        <v>0</v>
      </c>
      <c r="AC80" s="253">
        <f t="shared" si="45"/>
        <v>0</v>
      </c>
      <c r="AD80" s="253">
        <f t="shared" si="46"/>
        <v>0</v>
      </c>
      <c r="AE80" s="395"/>
      <c r="AH80" s="395"/>
      <c r="AI80" s="395"/>
      <c r="AJ80" s="395"/>
      <c r="AK80" s="395"/>
      <c r="AL80" s="395"/>
      <c r="AM80" s="395"/>
      <c r="AN80" s="395"/>
      <c r="AO80" s="395"/>
    </row>
    <row r="81" spans="1:41" x14ac:dyDescent="0.2">
      <c r="A81" s="250" t="s">
        <v>709</v>
      </c>
      <c r="B81" s="251"/>
      <c r="C81" s="252" t="s">
        <v>641</v>
      </c>
      <c r="D81" s="252" t="s">
        <v>164</v>
      </c>
      <c r="E81" s="252" t="s">
        <v>164</v>
      </c>
      <c r="F81" s="252" t="s">
        <v>641</v>
      </c>
      <c r="G81" s="252" t="s">
        <v>164</v>
      </c>
      <c r="H81" s="252" t="s">
        <v>641</v>
      </c>
      <c r="I81" s="252" t="s">
        <v>164</v>
      </c>
      <c r="J81" s="252" t="s">
        <v>164</v>
      </c>
      <c r="K81" s="252"/>
      <c r="L81" s="252"/>
      <c r="M81" s="252"/>
      <c r="N81" s="252"/>
      <c r="O81" s="252"/>
      <c r="P81" s="253">
        <f t="shared" si="47"/>
        <v>0</v>
      </c>
      <c r="Q81" s="253">
        <f t="shared" si="33"/>
        <v>0</v>
      </c>
      <c r="R81" s="253">
        <f t="shared" si="34"/>
        <v>0</v>
      </c>
      <c r="S81" s="253">
        <f t="shared" si="35"/>
        <v>0</v>
      </c>
      <c r="T81" s="253">
        <f t="shared" si="36"/>
        <v>0</v>
      </c>
      <c r="U81" s="253">
        <f t="shared" si="37"/>
        <v>0</v>
      </c>
      <c r="V81" s="253">
        <f t="shared" si="38"/>
        <v>0</v>
      </c>
      <c r="W81" s="253">
        <f t="shared" si="39"/>
        <v>0</v>
      </c>
      <c r="X81" s="253">
        <f t="shared" si="40"/>
        <v>0</v>
      </c>
      <c r="Y81" s="253">
        <f t="shared" si="41"/>
        <v>0</v>
      </c>
      <c r="Z81" s="253">
        <f t="shared" si="42"/>
        <v>0</v>
      </c>
      <c r="AA81" s="253">
        <f t="shared" si="43"/>
        <v>0</v>
      </c>
      <c r="AB81" s="253">
        <f t="shared" si="44"/>
        <v>0</v>
      </c>
      <c r="AC81" s="253">
        <f t="shared" si="45"/>
        <v>0</v>
      </c>
      <c r="AD81" s="253">
        <f t="shared" si="46"/>
        <v>0</v>
      </c>
      <c r="AE81" s="395"/>
      <c r="AH81" s="395"/>
      <c r="AI81" s="395"/>
      <c r="AJ81" s="395"/>
      <c r="AK81" s="395"/>
      <c r="AL81" s="395"/>
      <c r="AM81" s="395"/>
      <c r="AN81" s="395"/>
      <c r="AO81" s="395"/>
    </row>
    <row r="82" spans="1:41" x14ac:dyDescent="0.2">
      <c r="A82" s="255" t="s">
        <v>710</v>
      </c>
      <c r="B82" s="251"/>
      <c r="C82" s="252" t="s">
        <v>641</v>
      </c>
      <c r="D82" s="252" t="s">
        <v>164</v>
      </c>
      <c r="E82" s="252" t="s">
        <v>164</v>
      </c>
      <c r="F82" s="252" t="s">
        <v>641</v>
      </c>
      <c r="G82" s="252" t="s">
        <v>164</v>
      </c>
      <c r="H82" s="252" t="s">
        <v>641</v>
      </c>
      <c r="I82" s="252" t="s">
        <v>164</v>
      </c>
      <c r="J82" s="252" t="s">
        <v>164</v>
      </c>
      <c r="K82" s="252"/>
      <c r="L82" s="252"/>
      <c r="M82" s="252"/>
      <c r="N82" s="252"/>
      <c r="O82" s="252"/>
      <c r="P82" s="253">
        <f t="shared" si="47"/>
        <v>0</v>
      </c>
      <c r="Q82" s="253">
        <f t="shared" si="33"/>
        <v>0</v>
      </c>
      <c r="R82" s="253">
        <f t="shared" si="34"/>
        <v>0</v>
      </c>
      <c r="S82" s="253">
        <f t="shared" si="35"/>
        <v>0</v>
      </c>
      <c r="T82" s="253">
        <f t="shared" si="36"/>
        <v>0</v>
      </c>
      <c r="U82" s="253">
        <f t="shared" si="37"/>
        <v>0</v>
      </c>
      <c r="V82" s="253">
        <f t="shared" si="38"/>
        <v>0</v>
      </c>
      <c r="W82" s="253">
        <f t="shared" si="39"/>
        <v>0</v>
      </c>
      <c r="X82" s="253">
        <f t="shared" si="40"/>
        <v>0</v>
      </c>
      <c r="Y82" s="253">
        <f t="shared" si="41"/>
        <v>0</v>
      </c>
      <c r="Z82" s="253">
        <f t="shared" si="42"/>
        <v>0</v>
      </c>
      <c r="AA82" s="253">
        <f t="shared" si="43"/>
        <v>0</v>
      </c>
      <c r="AB82" s="253">
        <f t="shared" si="44"/>
        <v>0</v>
      </c>
      <c r="AC82" s="253">
        <f t="shared" si="45"/>
        <v>0</v>
      </c>
      <c r="AD82" s="253">
        <f t="shared" si="46"/>
        <v>0</v>
      </c>
      <c r="AE82" s="395"/>
      <c r="AH82" s="395"/>
      <c r="AI82" s="395"/>
      <c r="AJ82" s="395"/>
      <c r="AK82" s="395"/>
      <c r="AL82" s="395"/>
      <c r="AM82" s="395"/>
      <c r="AN82" s="395"/>
      <c r="AO82" s="395"/>
    </row>
    <row r="83" spans="1:41" hidden="1" x14ac:dyDescent="0.2">
      <c r="A83" s="255" t="s">
        <v>830</v>
      </c>
      <c r="B83" s="251"/>
      <c r="C83" s="252" t="s">
        <v>164</v>
      </c>
      <c r="D83" s="252" t="s">
        <v>164</v>
      </c>
      <c r="E83" s="252" t="s">
        <v>164</v>
      </c>
      <c r="F83" s="252" t="s">
        <v>164</v>
      </c>
      <c r="G83" s="252" t="s">
        <v>164</v>
      </c>
      <c r="H83" s="252" t="s">
        <v>164</v>
      </c>
      <c r="I83" s="252" t="s">
        <v>164</v>
      </c>
      <c r="J83" s="252" t="s">
        <v>164</v>
      </c>
      <c r="K83" s="252"/>
      <c r="L83" s="252"/>
      <c r="M83" s="252"/>
      <c r="N83" s="252"/>
      <c r="O83" s="252"/>
      <c r="P83" s="253">
        <f t="shared" si="47"/>
        <v>0</v>
      </c>
      <c r="Q83" s="253">
        <f t="shared" si="33"/>
        <v>0</v>
      </c>
      <c r="R83" s="253">
        <f t="shared" si="34"/>
        <v>0</v>
      </c>
      <c r="S83" s="253">
        <f t="shared" si="35"/>
        <v>0</v>
      </c>
      <c r="T83" s="253">
        <f t="shared" si="36"/>
        <v>0</v>
      </c>
      <c r="U83" s="253">
        <f t="shared" si="37"/>
        <v>0</v>
      </c>
      <c r="V83" s="253">
        <f t="shared" si="38"/>
        <v>0</v>
      </c>
      <c r="W83" s="253">
        <f t="shared" si="39"/>
        <v>0</v>
      </c>
      <c r="X83" s="253">
        <f t="shared" si="40"/>
        <v>0</v>
      </c>
      <c r="Y83" s="253">
        <f t="shared" si="41"/>
        <v>0</v>
      </c>
      <c r="Z83" s="253">
        <f t="shared" si="42"/>
        <v>0</v>
      </c>
      <c r="AA83" s="253">
        <f t="shared" si="43"/>
        <v>0</v>
      </c>
      <c r="AB83" s="253">
        <f t="shared" si="44"/>
        <v>0</v>
      </c>
      <c r="AC83" s="253">
        <f t="shared" si="45"/>
        <v>0</v>
      </c>
      <c r="AD83" s="253">
        <f t="shared" si="46"/>
        <v>0</v>
      </c>
      <c r="AE83" s="395"/>
      <c r="AH83" s="395"/>
      <c r="AI83" s="395"/>
      <c r="AJ83" s="395"/>
      <c r="AK83" s="395"/>
      <c r="AL83" s="395"/>
      <c r="AM83" s="395"/>
      <c r="AN83" s="395"/>
      <c r="AO83" s="395"/>
    </row>
    <row r="84" spans="1:41" x14ac:dyDescent="0.2">
      <c r="A84" s="255" t="s">
        <v>711</v>
      </c>
      <c r="B84" s="251"/>
      <c r="C84" s="252" t="s">
        <v>641</v>
      </c>
      <c r="D84" s="252" t="s">
        <v>164</v>
      </c>
      <c r="E84" s="252" t="s">
        <v>164</v>
      </c>
      <c r="F84" s="252" t="s">
        <v>641</v>
      </c>
      <c r="G84" s="252" t="s">
        <v>164</v>
      </c>
      <c r="H84" s="252" t="s">
        <v>164</v>
      </c>
      <c r="I84" s="252" t="s">
        <v>164</v>
      </c>
      <c r="J84" s="252" t="s">
        <v>164</v>
      </c>
      <c r="K84" s="252"/>
      <c r="L84" s="252"/>
      <c r="M84" s="252"/>
      <c r="N84" s="252"/>
      <c r="O84" s="252"/>
      <c r="P84" s="253">
        <f t="shared" si="47"/>
        <v>0</v>
      </c>
      <c r="Q84" s="253">
        <f t="shared" si="33"/>
        <v>0</v>
      </c>
      <c r="R84" s="253">
        <f t="shared" si="34"/>
        <v>0</v>
      </c>
      <c r="S84" s="253">
        <f t="shared" si="35"/>
        <v>0</v>
      </c>
      <c r="T84" s="253">
        <f t="shared" si="36"/>
        <v>0</v>
      </c>
      <c r="U84" s="253">
        <f t="shared" si="37"/>
        <v>0</v>
      </c>
      <c r="V84" s="253">
        <f t="shared" si="38"/>
        <v>0</v>
      </c>
      <c r="W84" s="253">
        <f t="shared" si="39"/>
        <v>0</v>
      </c>
      <c r="X84" s="253">
        <f t="shared" si="40"/>
        <v>0</v>
      </c>
      <c r="Y84" s="253">
        <f t="shared" si="41"/>
        <v>0</v>
      </c>
      <c r="Z84" s="253">
        <f t="shared" si="42"/>
        <v>0</v>
      </c>
      <c r="AA84" s="253">
        <f t="shared" si="43"/>
        <v>0</v>
      </c>
      <c r="AB84" s="253">
        <f t="shared" si="44"/>
        <v>0</v>
      </c>
      <c r="AC84" s="253">
        <f t="shared" si="45"/>
        <v>0</v>
      </c>
      <c r="AD84" s="253">
        <f t="shared" si="46"/>
        <v>0</v>
      </c>
      <c r="AE84" s="395"/>
      <c r="AH84" s="395"/>
      <c r="AI84" s="395"/>
      <c r="AJ84" s="395"/>
      <c r="AK84" s="395"/>
      <c r="AL84" s="395"/>
      <c r="AM84" s="395"/>
      <c r="AN84" s="395"/>
      <c r="AO84" s="395"/>
    </row>
    <row r="85" spans="1:41" x14ac:dyDescent="0.2">
      <c r="A85" s="250" t="s">
        <v>712</v>
      </c>
      <c r="B85" s="251"/>
      <c r="C85" s="252" t="s">
        <v>164</v>
      </c>
      <c r="D85" s="252" t="s">
        <v>641</v>
      </c>
      <c r="E85" s="252" t="s">
        <v>164</v>
      </c>
      <c r="F85" s="252" t="s">
        <v>164</v>
      </c>
      <c r="G85" s="252" t="s">
        <v>164</v>
      </c>
      <c r="H85" s="252" t="s">
        <v>164</v>
      </c>
      <c r="I85" s="252" t="s">
        <v>164</v>
      </c>
      <c r="J85" s="252" t="s">
        <v>164</v>
      </c>
      <c r="K85" s="252"/>
      <c r="L85" s="252"/>
      <c r="M85" s="252"/>
      <c r="N85" s="252"/>
      <c r="O85" s="252"/>
      <c r="P85" s="253">
        <f t="shared" si="47"/>
        <v>0</v>
      </c>
      <c r="Q85" s="253">
        <f t="shared" si="33"/>
        <v>0</v>
      </c>
      <c r="R85" s="253">
        <f t="shared" si="34"/>
        <v>0</v>
      </c>
      <c r="S85" s="253">
        <f t="shared" si="35"/>
        <v>0</v>
      </c>
      <c r="T85" s="253">
        <f t="shared" si="36"/>
        <v>0</v>
      </c>
      <c r="U85" s="253">
        <f t="shared" si="37"/>
        <v>0</v>
      </c>
      <c r="V85" s="253">
        <f t="shared" si="38"/>
        <v>0</v>
      </c>
      <c r="W85" s="253">
        <f t="shared" si="39"/>
        <v>0</v>
      </c>
      <c r="X85" s="253">
        <f t="shared" si="40"/>
        <v>0</v>
      </c>
      <c r="Y85" s="253">
        <f t="shared" si="41"/>
        <v>0</v>
      </c>
      <c r="Z85" s="253">
        <f t="shared" si="42"/>
        <v>0</v>
      </c>
      <c r="AA85" s="253">
        <f t="shared" si="43"/>
        <v>0</v>
      </c>
      <c r="AB85" s="253">
        <f t="shared" si="44"/>
        <v>0</v>
      </c>
      <c r="AC85" s="253">
        <f t="shared" si="45"/>
        <v>0</v>
      </c>
      <c r="AD85" s="253">
        <f t="shared" si="46"/>
        <v>0</v>
      </c>
      <c r="AE85" s="395"/>
      <c r="AH85" s="395"/>
      <c r="AI85" s="395"/>
      <c r="AJ85" s="395"/>
      <c r="AK85" s="395"/>
      <c r="AL85" s="395"/>
      <c r="AM85" s="395"/>
      <c r="AN85" s="395"/>
      <c r="AO85" s="395"/>
    </row>
    <row r="86" spans="1:41" x14ac:dyDescent="0.2">
      <c r="A86" s="255" t="s">
        <v>831</v>
      </c>
      <c r="B86" s="251"/>
      <c r="C86" s="252" t="s">
        <v>164</v>
      </c>
      <c r="D86" s="252" t="s">
        <v>164</v>
      </c>
      <c r="E86" s="252" t="s">
        <v>164</v>
      </c>
      <c r="F86" s="252" t="s">
        <v>641</v>
      </c>
      <c r="G86" s="252" t="s">
        <v>164</v>
      </c>
      <c r="H86" s="252" t="s">
        <v>164</v>
      </c>
      <c r="I86" s="252" t="s">
        <v>164</v>
      </c>
      <c r="J86" s="252" t="s">
        <v>164</v>
      </c>
      <c r="K86" s="252"/>
      <c r="L86" s="252"/>
      <c r="M86" s="252"/>
      <c r="N86" s="252"/>
      <c r="O86" s="252"/>
      <c r="P86" s="253">
        <f t="shared" si="47"/>
        <v>0</v>
      </c>
      <c r="Q86" s="253">
        <f t="shared" si="33"/>
        <v>0</v>
      </c>
      <c r="R86" s="253">
        <f t="shared" si="34"/>
        <v>0</v>
      </c>
      <c r="S86" s="253">
        <f t="shared" si="35"/>
        <v>0</v>
      </c>
      <c r="T86" s="253">
        <f t="shared" si="36"/>
        <v>0</v>
      </c>
      <c r="U86" s="253">
        <f t="shared" si="37"/>
        <v>0</v>
      </c>
      <c r="V86" s="253">
        <f t="shared" si="38"/>
        <v>0</v>
      </c>
      <c r="W86" s="253">
        <f t="shared" si="39"/>
        <v>0</v>
      </c>
      <c r="X86" s="253">
        <f t="shared" si="40"/>
        <v>0</v>
      </c>
      <c r="Y86" s="253">
        <f t="shared" si="41"/>
        <v>0</v>
      </c>
      <c r="Z86" s="253">
        <f t="shared" si="42"/>
        <v>0</v>
      </c>
      <c r="AA86" s="253">
        <f t="shared" si="43"/>
        <v>0</v>
      </c>
      <c r="AB86" s="253">
        <f t="shared" si="44"/>
        <v>0</v>
      </c>
      <c r="AC86" s="253">
        <f t="shared" si="45"/>
        <v>0</v>
      </c>
      <c r="AD86" s="253">
        <f t="shared" si="46"/>
        <v>0</v>
      </c>
      <c r="AE86" s="395"/>
      <c r="AH86" s="395"/>
      <c r="AI86" s="395"/>
      <c r="AJ86" s="395"/>
      <c r="AK86" s="395"/>
      <c r="AL86" s="395"/>
      <c r="AM86" s="395"/>
      <c r="AN86" s="395"/>
      <c r="AO86" s="395"/>
    </row>
    <row r="87" spans="1:41" x14ac:dyDescent="0.2">
      <c r="A87" s="255" t="s">
        <v>713</v>
      </c>
      <c r="B87" s="251"/>
      <c r="C87" s="252" t="s">
        <v>164</v>
      </c>
      <c r="D87" s="252" t="s">
        <v>164</v>
      </c>
      <c r="E87" s="252" t="s">
        <v>164</v>
      </c>
      <c r="F87" s="252" t="s">
        <v>641</v>
      </c>
      <c r="G87" s="252" t="s">
        <v>164</v>
      </c>
      <c r="H87" s="252" t="s">
        <v>164</v>
      </c>
      <c r="I87" s="252" t="s">
        <v>164</v>
      </c>
      <c r="J87" s="252" t="s">
        <v>164</v>
      </c>
      <c r="K87" s="252"/>
      <c r="L87" s="252"/>
      <c r="M87" s="252"/>
      <c r="N87" s="252"/>
      <c r="O87" s="252"/>
      <c r="P87" s="253">
        <f t="shared" si="47"/>
        <v>0</v>
      </c>
      <c r="Q87" s="253">
        <f t="shared" si="33"/>
        <v>0</v>
      </c>
      <c r="R87" s="253">
        <f t="shared" si="34"/>
        <v>0</v>
      </c>
      <c r="S87" s="253">
        <f t="shared" si="35"/>
        <v>0</v>
      </c>
      <c r="T87" s="253">
        <f t="shared" si="36"/>
        <v>0</v>
      </c>
      <c r="U87" s="253">
        <f t="shared" si="37"/>
        <v>0</v>
      </c>
      <c r="V87" s="253">
        <f t="shared" si="38"/>
        <v>0</v>
      </c>
      <c r="W87" s="253">
        <f t="shared" si="39"/>
        <v>0</v>
      </c>
      <c r="X87" s="253">
        <f t="shared" si="40"/>
        <v>0</v>
      </c>
      <c r="Y87" s="253">
        <f t="shared" si="41"/>
        <v>0</v>
      </c>
      <c r="Z87" s="253">
        <f t="shared" si="42"/>
        <v>0</v>
      </c>
      <c r="AA87" s="253">
        <f t="shared" si="43"/>
        <v>0</v>
      </c>
      <c r="AB87" s="253">
        <f t="shared" si="44"/>
        <v>0</v>
      </c>
      <c r="AC87" s="253">
        <f t="shared" si="45"/>
        <v>0</v>
      </c>
      <c r="AD87" s="253">
        <f t="shared" si="46"/>
        <v>0</v>
      </c>
      <c r="AE87" s="395"/>
      <c r="AH87" s="395"/>
      <c r="AI87" s="395"/>
      <c r="AJ87" s="395"/>
      <c r="AK87" s="395"/>
      <c r="AL87" s="395"/>
      <c r="AM87" s="395"/>
      <c r="AN87" s="395"/>
      <c r="AO87" s="395"/>
    </row>
    <row r="88" spans="1:41" x14ac:dyDescent="0.2">
      <c r="A88" s="250" t="s">
        <v>714</v>
      </c>
      <c r="B88" s="251"/>
      <c r="C88" s="252" t="s">
        <v>164</v>
      </c>
      <c r="D88" s="252" t="s">
        <v>641</v>
      </c>
      <c r="E88" s="252" t="s">
        <v>164</v>
      </c>
      <c r="F88" s="252" t="s">
        <v>641</v>
      </c>
      <c r="G88" s="252" t="s">
        <v>164</v>
      </c>
      <c r="H88" s="252" t="s">
        <v>164</v>
      </c>
      <c r="I88" s="252" t="s">
        <v>164</v>
      </c>
      <c r="J88" s="252" t="s">
        <v>164</v>
      </c>
      <c r="K88" s="252"/>
      <c r="L88" s="252"/>
      <c r="M88" s="252"/>
      <c r="N88" s="252"/>
      <c r="O88" s="252"/>
      <c r="P88" s="253">
        <f t="shared" si="47"/>
        <v>0</v>
      </c>
      <c r="Q88" s="253">
        <f t="shared" si="33"/>
        <v>0</v>
      </c>
      <c r="R88" s="253">
        <f t="shared" si="34"/>
        <v>0</v>
      </c>
      <c r="S88" s="253">
        <f t="shared" si="35"/>
        <v>0</v>
      </c>
      <c r="T88" s="253">
        <f t="shared" si="36"/>
        <v>0</v>
      </c>
      <c r="U88" s="253">
        <f t="shared" si="37"/>
        <v>0</v>
      </c>
      <c r="V88" s="253">
        <f t="shared" si="38"/>
        <v>0</v>
      </c>
      <c r="W88" s="253">
        <f t="shared" si="39"/>
        <v>0</v>
      </c>
      <c r="X88" s="253">
        <f t="shared" si="40"/>
        <v>0</v>
      </c>
      <c r="Y88" s="253">
        <f t="shared" si="41"/>
        <v>0</v>
      </c>
      <c r="Z88" s="253">
        <f t="shared" si="42"/>
        <v>0</v>
      </c>
      <c r="AA88" s="253">
        <f t="shared" si="43"/>
        <v>0</v>
      </c>
      <c r="AB88" s="253">
        <f t="shared" si="44"/>
        <v>0</v>
      </c>
      <c r="AC88" s="253">
        <f t="shared" si="45"/>
        <v>0</v>
      </c>
      <c r="AD88" s="253">
        <f t="shared" si="46"/>
        <v>0</v>
      </c>
      <c r="AE88" s="395"/>
      <c r="AH88" s="395"/>
      <c r="AI88" s="395"/>
      <c r="AJ88" s="395"/>
      <c r="AK88" s="395"/>
      <c r="AL88" s="395"/>
      <c r="AM88" s="395"/>
      <c r="AN88" s="395"/>
      <c r="AO88" s="395"/>
    </row>
    <row r="89" spans="1:41" x14ac:dyDescent="0.2">
      <c r="A89" s="250" t="s">
        <v>832</v>
      </c>
      <c r="B89" s="251"/>
      <c r="C89" s="252" t="s">
        <v>164</v>
      </c>
      <c r="D89" s="252" t="s">
        <v>164</v>
      </c>
      <c r="E89" s="252" t="s">
        <v>164</v>
      </c>
      <c r="F89" s="252" t="s">
        <v>641</v>
      </c>
      <c r="G89" s="252" t="s">
        <v>164</v>
      </c>
      <c r="H89" s="252" t="s">
        <v>164</v>
      </c>
      <c r="I89" s="252" t="s">
        <v>164</v>
      </c>
      <c r="J89" s="252" t="s">
        <v>164</v>
      </c>
      <c r="K89" s="252"/>
      <c r="L89" s="252"/>
      <c r="M89" s="252"/>
      <c r="N89" s="252"/>
      <c r="O89" s="252"/>
      <c r="P89" s="253">
        <f t="shared" si="47"/>
        <v>0</v>
      </c>
      <c r="Q89" s="253">
        <f t="shared" si="33"/>
        <v>0</v>
      </c>
      <c r="R89" s="253">
        <f t="shared" si="34"/>
        <v>0</v>
      </c>
      <c r="S89" s="253">
        <f t="shared" si="35"/>
        <v>0</v>
      </c>
      <c r="T89" s="253">
        <f t="shared" si="36"/>
        <v>0</v>
      </c>
      <c r="U89" s="253">
        <f t="shared" si="37"/>
        <v>0</v>
      </c>
      <c r="V89" s="253">
        <f t="shared" si="38"/>
        <v>0</v>
      </c>
      <c r="W89" s="253">
        <f t="shared" si="39"/>
        <v>0</v>
      </c>
      <c r="X89" s="253">
        <f t="shared" si="40"/>
        <v>0</v>
      </c>
      <c r="Y89" s="253">
        <f t="shared" si="41"/>
        <v>0</v>
      </c>
      <c r="Z89" s="253">
        <f t="shared" si="42"/>
        <v>0</v>
      </c>
      <c r="AA89" s="253">
        <f t="shared" si="43"/>
        <v>0</v>
      </c>
      <c r="AB89" s="253">
        <f t="shared" si="44"/>
        <v>0</v>
      </c>
      <c r="AC89" s="253">
        <f t="shared" si="45"/>
        <v>0</v>
      </c>
      <c r="AD89" s="253">
        <f t="shared" si="46"/>
        <v>0</v>
      </c>
      <c r="AE89" s="395"/>
      <c r="AH89" s="395"/>
      <c r="AI89" s="395"/>
      <c r="AJ89" s="395"/>
      <c r="AK89" s="395"/>
      <c r="AL89" s="395"/>
      <c r="AM89" s="395"/>
      <c r="AN89" s="395"/>
      <c r="AO89" s="395"/>
    </row>
    <row r="90" spans="1:41" x14ac:dyDescent="0.2">
      <c r="A90" s="250" t="s">
        <v>715</v>
      </c>
      <c r="B90" s="251"/>
      <c r="C90" s="252" t="s">
        <v>641</v>
      </c>
      <c r="D90" s="252" t="s">
        <v>164</v>
      </c>
      <c r="E90" s="252" t="s">
        <v>164</v>
      </c>
      <c r="F90" s="252" t="s">
        <v>164</v>
      </c>
      <c r="G90" s="252" t="s">
        <v>164</v>
      </c>
      <c r="H90" s="252" t="s">
        <v>164</v>
      </c>
      <c r="I90" s="252" t="s">
        <v>164</v>
      </c>
      <c r="J90" s="252" t="s">
        <v>164</v>
      </c>
      <c r="K90" s="252"/>
      <c r="L90" s="252"/>
      <c r="M90" s="252"/>
      <c r="N90" s="252"/>
      <c r="O90" s="252"/>
      <c r="P90" s="253">
        <f t="shared" si="47"/>
        <v>0</v>
      </c>
      <c r="Q90" s="253">
        <f t="shared" si="33"/>
        <v>0</v>
      </c>
      <c r="R90" s="253">
        <f t="shared" si="34"/>
        <v>0</v>
      </c>
      <c r="S90" s="253">
        <f t="shared" si="35"/>
        <v>0</v>
      </c>
      <c r="T90" s="253">
        <f t="shared" si="36"/>
        <v>0</v>
      </c>
      <c r="U90" s="253">
        <f t="shared" si="37"/>
        <v>0</v>
      </c>
      <c r="V90" s="253">
        <f t="shared" si="38"/>
        <v>0</v>
      </c>
      <c r="W90" s="253">
        <f t="shared" si="39"/>
        <v>0</v>
      </c>
      <c r="X90" s="253">
        <f t="shared" si="40"/>
        <v>0</v>
      </c>
      <c r="Y90" s="253">
        <f t="shared" si="41"/>
        <v>0</v>
      </c>
      <c r="Z90" s="253">
        <f t="shared" si="42"/>
        <v>0</v>
      </c>
      <c r="AA90" s="253">
        <f t="shared" si="43"/>
        <v>0</v>
      </c>
      <c r="AB90" s="253">
        <f t="shared" si="44"/>
        <v>0</v>
      </c>
      <c r="AC90" s="253">
        <f t="shared" si="45"/>
        <v>0</v>
      </c>
      <c r="AD90" s="253">
        <f t="shared" si="46"/>
        <v>0</v>
      </c>
      <c r="AE90" s="395"/>
      <c r="AH90" s="395"/>
      <c r="AI90" s="395"/>
      <c r="AJ90" s="395"/>
      <c r="AK90" s="395"/>
      <c r="AL90" s="395"/>
      <c r="AM90" s="395"/>
      <c r="AN90" s="395"/>
      <c r="AO90" s="395"/>
    </row>
    <row r="91" spans="1:41" x14ac:dyDescent="0.2">
      <c r="A91" s="250" t="s">
        <v>716</v>
      </c>
      <c r="B91" s="251"/>
      <c r="C91" s="252" t="s">
        <v>164</v>
      </c>
      <c r="D91" s="252" t="s">
        <v>164</v>
      </c>
      <c r="E91" s="252" t="s">
        <v>164</v>
      </c>
      <c r="F91" s="252" t="s">
        <v>641</v>
      </c>
      <c r="G91" s="252" t="s">
        <v>164</v>
      </c>
      <c r="H91" s="252" t="s">
        <v>164</v>
      </c>
      <c r="I91" s="252" t="s">
        <v>164</v>
      </c>
      <c r="J91" s="252" t="s">
        <v>164</v>
      </c>
      <c r="K91" s="252"/>
      <c r="L91" s="252"/>
      <c r="M91" s="252"/>
      <c r="N91" s="252"/>
      <c r="O91" s="252"/>
      <c r="P91" s="253">
        <f t="shared" si="47"/>
        <v>0</v>
      </c>
      <c r="Q91" s="253">
        <f t="shared" si="33"/>
        <v>0</v>
      </c>
      <c r="R91" s="253">
        <f t="shared" si="34"/>
        <v>0</v>
      </c>
      <c r="S91" s="253">
        <f t="shared" si="35"/>
        <v>0</v>
      </c>
      <c r="T91" s="253">
        <f t="shared" si="36"/>
        <v>0</v>
      </c>
      <c r="U91" s="253">
        <f t="shared" si="37"/>
        <v>0</v>
      </c>
      <c r="V91" s="253">
        <f t="shared" si="38"/>
        <v>0</v>
      </c>
      <c r="W91" s="253">
        <f t="shared" si="39"/>
        <v>0</v>
      </c>
      <c r="X91" s="253">
        <f t="shared" si="40"/>
        <v>0</v>
      </c>
      <c r="Y91" s="253">
        <f t="shared" si="41"/>
        <v>0</v>
      </c>
      <c r="Z91" s="253">
        <f t="shared" si="42"/>
        <v>0</v>
      </c>
      <c r="AA91" s="253">
        <f t="shared" si="43"/>
        <v>0</v>
      </c>
      <c r="AB91" s="253">
        <f t="shared" si="44"/>
        <v>0</v>
      </c>
      <c r="AC91" s="253">
        <f t="shared" si="45"/>
        <v>0</v>
      </c>
      <c r="AD91" s="253">
        <f t="shared" si="46"/>
        <v>0</v>
      </c>
      <c r="AE91" s="395"/>
      <c r="AH91" s="395"/>
      <c r="AI91" s="395"/>
      <c r="AJ91" s="395"/>
      <c r="AK91" s="395"/>
      <c r="AL91" s="395"/>
      <c r="AM91" s="395"/>
      <c r="AN91" s="395"/>
      <c r="AO91" s="395"/>
    </row>
    <row r="92" spans="1:41" x14ac:dyDescent="0.2">
      <c r="A92" s="250" t="s">
        <v>717</v>
      </c>
      <c r="B92" s="251"/>
      <c r="C92" s="252" t="s">
        <v>641</v>
      </c>
      <c r="D92" s="252" t="s">
        <v>164</v>
      </c>
      <c r="E92" s="252" t="s">
        <v>164</v>
      </c>
      <c r="F92" s="252" t="s">
        <v>164</v>
      </c>
      <c r="G92" s="252" t="s">
        <v>164</v>
      </c>
      <c r="H92" s="252" t="s">
        <v>164</v>
      </c>
      <c r="I92" s="252" t="s">
        <v>164</v>
      </c>
      <c r="J92" s="252" t="s">
        <v>164</v>
      </c>
      <c r="K92" s="252"/>
      <c r="L92" s="252"/>
      <c r="M92" s="252"/>
      <c r="N92" s="252"/>
      <c r="O92" s="252"/>
      <c r="P92" s="253">
        <f t="shared" si="47"/>
        <v>0</v>
      </c>
      <c r="Q92" s="253">
        <f t="shared" si="33"/>
        <v>0</v>
      </c>
      <c r="R92" s="253">
        <f t="shared" si="34"/>
        <v>0</v>
      </c>
      <c r="S92" s="253">
        <f t="shared" si="35"/>
        <v>0</v>
      </c>
      <c r="T92" s="253">
        <f t="shared" si="36"/>
        <v>0</v>
      </c>
      <c r="U92" s="253">
        <f t="shared" si="37"/>
        <v>0</v>
      </c>
      <c r="V92" s="253">
        <f t="shared" si="38"/>
        <v>0</v>
      </c>
      <c r="W92" s="253">
        <f t="shared" si="39"/>
        <v>0</v>
      </c>
      <c r="X92" s="253">
        <f t="shared" si="40"/>
        <v>0</v>
      </c>
      <c r="Y92" s="253">
        <f t="shared" si="41"/>
        <v>0</v>
      </c>
      <c r="Z92" s="253">
        <f t="shared" si="42"/>
        <v>0</v>
      </c>
      <c r="AA92" s="253">
        <f t="shared" si="43"/>
        <v>0</v>
      </c>
      <c r="AB92" s="253">
        <f t="shared" si="44"/>
        <v>0</v>
      </c>
      <c r="AC92" s="253">
        <f t="shared" si="45"/>
        <v>0</v>
      </c>
      <c r="AD92" s="253">
        <f t="shared" si="46"/>
        <v>0</v>
      </c>
      <c r="AE92" s="395"/>
      <c r="AH92" s="395"/>
      <c r="AI92" s="395"/>
      <c r="AJ92" s="395"/>
      <c r="AK92" s="395"/>
      <c r="AL92" s="395"/>
      <c r="AM92" s="395"/>
      <c r="AN92" s="395"/>
      <c r="AO92" s="395"/>
    </row>
    <row r="93" spans="1:41" x14ac:dyDescent="0.2">
      <c r="A93" s="250" t="s">
        <v>718</v>
      </c>
      <c r="B93" s="251"/>
      <c r="C93" s="252" t="s">
        <v>641</v>
      </c>
      <c r="D93" s="252" t="s">
        <v>164</v>
      </c>
      <c r="E93" s="252" t="s">
        <v>164</v>
      </c>
      <c r="F93" s="252" t="s">
        <v>641</v>
      </c>
      <c r="G93" s="252" t="s">
        <v>164</v>
      </c>
      <c r="H93" s="252" t="s">
        <v>164</v>
      </c>
      <c r="I93" s="252" t="s">
        <v>164</v>
      </c>
      <c r="J93" s="252" t="s">
        <v>164</v>
      </c>
      <c r="K93" s="252"/>
      <c r="L93" s="252"/>
      <c r="M93" s="252"/>
      <c r="N93" s="252"/>
      <c r="O93" s="252"/>
      <c r="P93" s="253">
        <f t="shared" si="47"/>
        <v>0</v>
      </c>
      <c r="Q93" s="253">
        <f t="shared" si="33"/>
        <v>0</v>
      </c>
      <c r="R93" s="253">
        <f t="shared" si="34"/>
        <v>0</v>
      </c>
      <c r="S93" s="253">
        <f t="shared" si="35"/>
        <v>0</v>
      </c>
      <c r="T93" s="253">
        <f t="shared" si="36"/>
        <v>0</v>
      </c>
      <c r="U93" s="253">
        <f t="shared" si="37"/>
        <v>0</v>
      </c>
      <c r="V93" s="253">
        <f t="shared" si="38"/>
        <v>0</v>
      </c>
      <c r="W93" s="253">
        <f t="shared" si="39"/>
        <v>0</v>
      </c>
      <c r="X93" s="253">
        <f t="shared" si="40"/>
        <v>0</v>
      </c>
      <c r="Y93" s="253">
        <f t="shared" si="41"/>
        <v>0</v>
      </c>
      <c r="Z93" s="253">
        <f t="shared" si="42"/>
        <v>0</v>
      </c>
      <c r="AA93" s="253">
        <f t="shared" si="43"/>
        <v>0</v>
      </c>
      <c r="AB93" s="253">
        <f t="shared" si="44"/>
        <v>0</v>
      </c>
      <c r="AC93" s="253">
        <f t="shared" si="45"/>
        <v>0</v>
      </c>
      <c r="AD93" s="253">
        <f t="shared" si="46"/>
        <v>0</v>
      </c>
      <c r="AE93" s="395"/>
      <c r="AH93" s="395"/>
      <c r="AI93" s="395"/>
      <c r="AJ93" s="395"/>
      <c r="AK93" s="395"/>
      <c r="AL93" s="395"/>
      <c r="AM93" s="395"/>
      <c r="AN93" s="395"/>
      <c r="AO93" s="395"/>
    </row>
    <row r="94" spans="1:41" x14ac:dyDescent="0.2">
      <c r="A94" s="255" t="s">
        <v>719</v>
      </c>
      <c r="B94" s="251"/>
      <c r="C94" s="252" t="s">
        <v>641</v>
      </c>
      <c r="D94" s="252" t="s">
        <v>164</v>
      </c>
      <c r="E94" s="252" t="s">
        <v>164</v>
      </c>
      <c r="F94" s="252" t="s">
        <v>164</v>
      </c>
      <c r="G94" s="252" t="s">
        <v>164</v>
      </c>
      <c r="H94" s="252" t="s">
        <v>164</v>
      </c>
      <c r="I94" s="252" t="s">
        <v>164</v>
      </c>
      <c r="J94" s="252" t="s">
        <v>164</v>
      </c>
      <c r="K94" s="252"/>
      <c r="L94" s="252"/>
      <c r="M94" s="252"/>
      <c r="N94" s="252"/>
      <c r="O94" s="252"/>
      <c r="P94" s="253">
        <f t="shared" si="47"/>
        <v>0</v>
      </c>
      <c r="Q94" s="253">
        <f t="shared" si="33"/>
        <v>0</v>
      </c>
      <c r="R94" s="253">
        <f t="shared" si="34"/>
        <v>0</v>
      </c>
      <c r="S94" s="253">
        <f t="shared" si="35"/>
        <v>0</v>
      </c>
      <c r="T94" s="253">
        <f t="shared" si="36"/>
        <v>0</v>
      </c>
      <c r="U94" s="253">
        <f t="shared" si="37"/>
        <v>0</v>
      </c>
      <c r="V94" s="253">
        <f t="shared" si="38"/>
        <v>0</v>
      </c>
      <c r="W94" s="253">
        <f t="shared" si="39"/>
        <v>0</v>
      </c>
      <c r="X94" s="253">
        <f t="shared" si="40"/>
        <v>0</v>
      </c>
      <c r="Y94" s="253">
        <f t="shared" si="41"/>
        <v>0</v>
      </c>
      <c r="Z94" s="253">
        <f t="shared" si="42"/>
        <v>0</v>
      </c>
      <c r="AA94" s="253">
        <f t="shared" si="43"/>
        <v>0</v>
      </c>
      <c r="AB94" s="253">
        <f t="shared" si="44"/>
        <v>0</v>
      </c>
      <c r="AC94" s="253">
        <f t="shared" si="45"/>
        <v>0</v>
      </c>
      <c r="AD94" s="253">
        <f t="shared" si="46"/>
        <v>0</v>
      </c>
      <c r="AE94" s="395"/>
      <c r="AH94" s="395"/>
      <c r="AI94" s="395"/>
      <c r="AJ94" s="395"/>
      <c r="AK94" s="395"/>
      <c r="AL94" s="395"/>
      <c r="AM94" s="395"/>
      <c r="AN94" s="395"/>
      <c r="AO94" s="395"/>
    </row>
    <row r="95" spans="1:41" x14ac:dyDescent="0.2">
      <c r="A95" s="250" t="s">
        <v>720</v>
      </c>
      <c r="B95" s="251"/>
      <c r="C95" s="252" t="s">
        <v>641</v>
      </c>
      <c r="D95" s="252" t="s">
        <v>164</v>
      </c>
      <c r="E95" s="252" t="s">
        <v>164</v>
      </c>
      <c r="F95" s="252" t="s">
        <v>641</v>
      </c>
      <c r="G95" s="252" t="s">
        <v>164</v>
      </c>
      <c r="H95" s="252" t="s">
        <v>164</v>
      </c>
      <c r="I95" s="252" t="s">
        <v>164</v>
      </c>
      <c r="J95" s="252" t="s">
        <v>164</v>
      </c>
      <c r="K95" s="252"/>
      <c r="L95" s="252"/>
      <c r="M95" s="252"/>
      <c r="N95" s="252"/>
      <c r="O95" s="252"/>
      <c r="P95" s="253">
        <f t="shared" si="47"/>
        <v>0</v>
      </c>
      <c r="Q95" s="253">
        <f t="shared" si="33"/>
        <v>0</v>
      </c>
      <c r="R95" s="253">
        <f t="shared" si="34"/>
        <v>0</v>
      </c>
      <c r="S95" s="253">
        <f t="shared" si="35"/>
        <v>0</v>
      </c>
      <c r="T95" s="253">
        <f t="shared" si="36"/>
        <v>0</v>
      </c>
      <c r="U95" s="253">
        <f t="shared" si="37"/>
        <v>0</v>
      </c>
      <c r="V95" s="253">
        <f t="shared" si="38"/>
        <v>0</v>
      </c>
      <c r="W95" s="253">
        <f t="shared" si="39"/>
        <v>0</v>
      </c>
      <c r="X95" s="253">
        <f t="shared" si="40"/>
        <v>0</v>
      </c>
      <c r="Y95" s="253">
        <f t="shared" si="41"/>
        <v>0</v>
      </c>
      <c r="Z95" s="253">
        <f t="shared" si="42"/>
        <v>0</v>
      </c>
      <c r="AA95" s="253">
        <f t="shared" si="43"/>
        <v>0</v>
      </c>
      <c r="AB95" s="253">
        <f t="shared" si="44"/>
        <v>0</v>
      </c>
      <c r="AC95" s="253">
        <f t="shared" si="45"/>
        <v>0</v>
      </c>
      <c r="AD95" s="253">
        <f t="shared" si="46"/>
        <v>0</v>
      </c>
      <c r="AE95" s="395"/>
      <c r="AH95" s="395"/>
      <c r="AI95" s="395"/>
      <c r="AJ95" s="395"/>
      <c r="AK95" s="395"/>
      <c r="AL95" s="395"/>
      <c r="AM95" s="395"/>
      <c r="AN95" s="395"/>
      <c r="AO95" s="395"/>
    </row>
    <row r="96" spans="1:41" x14ac:dyDescent="0.2">
      <c r="A96" s="250" t="s">
        <v>721</v>
      </c>
      <c r="B96" s="251"/>
      <c r="C96" s="252" t="s">
        <v>164</v>
      </c>
      <c r="D96" s="252" t="s">
        <v>164</v>
      </c>
      <c r="E96" s="252" t="s">
        <v>164</v>
      </c>
      <c r="F96" s="252" t="s">
        <v>641</v>
      </c>
      <c r="G96" s="252" t="s">
        <v>164</v>
      </c>
      <c r="H96" s="252" t="s">
        <v>164</v>
      </c>
      <c r="I96" s="252" t="s">
        <v>164</v>
      </c>
      <c r="J96" s="252" t="s">
        <v>164</v>
      </c>
      <c r="K96" s="252"/>
      <c r="L96" s="252"/>
      <c r="M96" s="252"/>
      <c r="N96" s="252"/>
      <c r="O96" s="252"/>
      <c r="P96" s="253">
        <f t="shared" si="47"/>
        <v>0</v>
      </c>
      <c r="Q96" s="253">
        <f t="shared" si="33"/>
        <v>0</v>
      </c>
      <c r="R96" s="253">
        <f t="shared" si="34"/>
        <v>0</v>
      </c>
      <c r="S96" s="253">
        <f t="shared" si="35"/>
        <v>0</v>
      </c>
      <c r="T96" s="253">
        <f t="shared" si="36"/>
        <v>0</v>
      </c>
      <c r="U96" s="253">
        <f t="shared" si="37"/>
        <v>0</v>
      </c>
      <c r="V96" s="253">
        <f t="shared" si="38"/>
        <v>0</v>
      </c>
      <c r="W96" s="253">
        <f t="shared" si="39"/>
        <v>0</v>
      </c>
      <c r="X96" s="253">
        <f t="shared" si="40"/>
        <v>0</v>
      </c>
      <c r="Y96" s="253">
        <f t="shared" si="41"/>
        <v>0</v>
      </c>
      <c r="Z96" s="253">
        <f t="shared" si="42"/>
        <v>0</v>
      </c>
      <c r="AA96" s="253">
        <f t="shared" si="43"/>
        <v>0</v>
      </c>
      <c r="AB96" s="253">
        <f t="shared" si="44"/>
        <v>0</v>
      </c>
      <c r="AC96" s="253">
        <f t="shared" si="45"/>
        <v>0</v>
      </c>
      <c r="AD96" s="253">
        <f t="shared" si="46"/>
        <v>0</v>
      </c>
      <c r="AE96" s="395"/>
      <c r="AH96" s="395"/>
      <c r="AI96" s="395"/>
      <c r="AJ96" s="395"/>
      <c r="AK96" s="395"/>
      <c r="AL96" s="395"/>
      <c r="AM96" s="395"/>
      <c r="AN96" s="395"/>
      <c r="AO96" s="395"/>
    </row>
    <row r="97" spans="1:41" x14ac:dyDescent="0.2">
      <c r="A97" s="255" t="s">
        <v>722</v>
      </c>
      <c r="B97" s="251"/>
      <c r="C97" s="252" t="s">
        <v>641</v>
      </c>
      <c r="D97" s="252" t="s">
        <v>164</v>
      </c>
      <c r="E97" s="252" t="s">
        <v>164</v>
      </c>
      <c r="F97" s="252" t="s">
        <v>641</v>
      </c>
      <c r="G97" s="252" t="s">
        <v>164</v>
      </c>
      <c r="H97" s="252" t="s">
        <v>641</v>
      </c>
      <c r="I97" s="252" t="s">
        <v>164</v>
      </c>
      <c r="J97" s="252" t="s">
        <v>164</v>
      </c>
      <c r="K97" s="252"/>
      <c r="L97" s="252"/>
      <c r="M97" s="252"/>
      <c r="N97" s="252"/>
      <c r="O97" s="252"/>
      <c r="P97" s="253">
        <f t="shared" si="47"/>
        <v>0</v>
      </c>
      <c r="Q97" s="253">
        <f t="shared" si="33"/>
        <v>0</v>
      </c>
      <c r="R97" s="253">
        <f t="shared" si="34"/>
        <v>0</v>
      </c>
      <c r="S97" s="253">
        <f t="shared" si="35"/>
        <v>0</v>
      </c>
      <c r="T97" s="253">
        <f t="shared" si="36"/>
        <v>0</v>
      </c>
      <c r="U97" s="253">
        <f t="shared" si="37"/>
        <v>0</v>
      </c>
      <c r="V97" s="253">
        <f t="shared" si="38"/>
        <v>0</v>
      </c>
      <c r="W97" s="253">
        <f t="shared" si="39"/>
        <v>0</v>
      </c>
      <c r="X97" s="253">
        <f t="shared" si="40"/>
        <v>0</v>
      </c>
      <c r="Y97" s="253">
        <f t="shared" si="41"/>
        <v>0</v>
      </c>
      <c r="Z97" s="253">
        <f t="shared" si="42"/>
        <v>0</v>
      </c>
      <c r="AA97" s="253">
        <f t="shared" si="43"/>
        <v>0</v>
      </c>
      <c r="AB97" s="253">
        <f t="shared" si="44"/>
        <v>0</v>
      </c>
      <c r="AC97" s="253">
        <f t="shared" si="45"/>
        <v>0</v>
      </c>
      <c r="AD97" s="253">
        <f t="shared" si="46"/>
        <v>0</v>
      </c>
      <c r="AE97" s="395"/>
      <c r="AH97" s="395"/>
      <c r="AI97" s="395"/>
      <c r="AJ97" s="395"/>
      <c r="AK97" s="395"/>
      <c r="AL97" s="395"/>
      <c r="AM97" s="395"/>
      <c r="AN97" s="395"/>
      <c r="AO97" s="395"/>
    </row>
    <row r="98" spans="1:41" x14ac:dyDescent="0.2">
      <c r="A98" s="255" t="s">
        <v>723</v>
      </c>
      <c r="B98" s="251"/>
      <c r="C98" s="252" t="s">
        <v>641</v>
      </c>
      <c r="D98" s="252" t="s">
        <v>164</v>
      </c>
      <c r="E98" s="252" t="s">
        <v>164</v>
      </c>
      <c r="F98" s="252" t="s">
        <v>641</v>
      </c>
      <c r="G98" s="252" t="s">
        <v>164</v>
      </c>
      <c r="H98" s="252" t="s">
        <v>164</v>
      </c>
      <c r="I98" s="252" t="s">
        <v>164</v>
      </c>
      <c r="J98" s="252" t="s">
        <v>164</v>
      </c>
      <c r="K98" s="252"/>
      <c r="L98" s="252"/>
      <c r="M98" s="252"/>
      <c r="N98" s="252"/>
      <c r="O98" s="252"/>
      <c r="P98" s="253">
        <f t="shared" si="47"/>
        <v>0</v>
      </c>
      <c r="Q98" s="253">
        <f t="shared" si="33"/>
        <v>0</v>
      </c>
      <c r="R98" s="253">
        <f t="shared" si="34"/>
        <v>0</v>
      </c>
      <c r="S98" s="253">
        <f t="shared" si="35"/>
        <v>0</v>
      </c>
      <c r="T98" s="253">
        <f t="shared" si="36"/>
        <v>0</v>
      </c>
      <c r="U98" s="253">
        <f t="shared" si="37"/>
        <v>0</v>
      </c>
      <c r="V98" s="253">
        <f t="shared" si="38"/>
        <v>0</v>
      </c>
      <c r="W98" s="253">
        <f t="shared" si="39"/>
        <v>0</v>
      </c>
      <c r="X98" s="253">
        <f t="shared" si="40"/>
        <v>0</v>
      </c>
      <c r="Y98" s="253">
        <f t="shared" si="41"/>
        <v>0</v>
      </c>
      <c r="Z98" s="253">
        <f t="shared" si="42"/>
        <v>0</v>
      </c>
      <c r="AA98" s="253">
        <f t="shared" si="43"/>
        <v>0</v>
      </c>
      <c r="AB98" s="253">
        <f t="shared" si="44"/>
        <v>0</v>
      </c>
      <c r="AC98" s="253">
        <f t="shared" si="45"/>
        <v>0</v>
      </c>
      <c r="AD98" s="253">
        <f t="shared" si="46"/>
        <v>0</v>
      </c>
      <c r="AE98" s="395"/>
      <c r="AH98" s="395"/>
      <c r="AI98" s="395"/>
      <c r="AJ98" s="395"/>
      <c r="AK98" s="395"/>
      <c r="AL98" s="395"/>
      <c r="AM98" s="395"/>
      <c r="AN98" s="395"/>
      <c r="AO98" s="395"/>
    </row>
    <row r="99" spans="1:41" x14ac:dyDescent="0.2">
      <c r="A99" s="255" t="s">
        <v>724</v>
      </c>
      <c r="B99" s="251"/>
      <c r="C99" s="252" t="s">
        <v>641</v>
      </c>
      <c r="D99" s="252" t="s">
        <v>164</v>
      </c>
      <c r="E99" s="252" t="s">
        <v>164</v>
      </c>
      <c r="F99" s="252" t="s">
        <v>641</v>
      </c>
      <c r="G99" s="252" t="s">
        <v>164</v>
      </c>
      <c r="H99" s="252" t="s">
        <v>164</v>
      </c>
      <c r="I99" s="252" t="s">
        <v>164</v>
      </c>
      <c r="J99" s="252" t="s">
        <v>164</v>
      </c>
      <c r="K99" s="252"/>
      <c r="L99" s="252"/>
      <c r="M99" s="252"/>
      <c r="N99" s="252"/>
      <c r="O99" s="252"/>
      <c r="P99" s="253">
        <f t="shared" si="47"/>
        <v>0</v>
      </c>
      <c r="Q99" s="253">
        <f t="shared" si="33"/>
        <v>0</v>
      </c>
      <c r="R99" s="253">
        <f t="shared" si="34"/>
        <v>0</v>
      </c>
      <c r="S99" s="253">
        <f t="shared" si="35"/>
        <v>0</v>
      </c>
      <c r="T99" s="253">
        <f t="shared" si="36"/>
        <v>0</v>
      </c>
      <c r="U99" s="253">
        <f t="shared" si="37"/>
        <v>0</v>
      </c>
      <c r="V99" s="253">
        <f t="shared" si="38"/>
        <v>0</v>
      </c>
      <c r="W99" s="253">
        <f t="shared" si="39"/>
        <v>0</v>
      </c>
      <c r="X99" s="253">
        <f t="shared" si="40"/>
        <v>0</v>
      </c>
      <c r="Y99" s="253">
        <f t="shared" si="41"/>
        <v>0</v>
      </c>
      <c r="Z99" s="253">
        <f t="shared" si="42"/>
        <v>0</v>
      </c>
      <c r="AA99" s="253">
        <f t="shared" si="43"/>
        <v>0</v>
      </c>
      <c r="AB99" s="253">
        <f t="shared" si="44"/>
        <v>0</v>
      </c>
      <c r="AC99" s="253">
        <f t="shared" si="45"/>
        <v>0</v>
      </c>
      <c r="AD99" s="253">
        <f t="shared" si="46"/>
        <v>0</v>
      </c>
      <c r="AE99" s="395"/>
      <c r="AH99" s="395"/>
      <c r="AI99" s="395"/>
      <c r="AJ99" s="395"/>
      <c r="AK99" s="395"/>
      <c r="AL99" s="395"/>
      <c r="AM99" s="395"/>
      <c r="AN99" s="395"/>
      <c r="AO99" s="395"/>
    </row>
    <row r="100" spans="1:41" x14ac:dyDescent="0.2">
      <c r="A100" s="255" t="s">
        <v>725</v>
      </c>
      <c r="B100" s="251"/>
      <c r="C100" s="252" t="s">
        <v>641</v>
      </c>
      <c r="D100" s="252" t="s">
        <v>164</v>
      </c>
      <c r="E100" s="252" t="s">
        <v>164</v>
      </c>
      <c r="F100" s="252" t="s">
        <v>641</v>
      </c>
      <c r="G100" s="252" t="s">
        <v>164</v>
      </c>
      <c r="H100" s="252" t="s">
        <v>641</v>
      </c>
      <c r="I100" s="252" t="s">
        <v>164</v>
      </c>
      <c r="J100" s="252" t="s">
        <v>164</v>
      </c>
      <c r="K100" s="252"/>
      <c r="L100" s="252"/>
      <c r="M100" s="252"/>
      <c r="N100" s="252"/>
      <c r="O100" s="252"/>
      <c r="P100" s="253">
        <f t="shared" si="47"/>
        <v>0</v>
      </c>
      <c r="Q100" s="253">
        <f t="shared" si="33"/>
        <v>0</v>
      </c>
      <c r="R100" s="253">
        <f t="shared" si="34"/>
        <v>0</v>
      </c>
      <c r="S100" s="253">
        <f t="shared" si="35"/>
        <v>0</v>
      </c>
      <c r="T100" s="253">
        <f t="shared" si="36"/>
        <v>0</v>
      </c>
      <c r="U100" s="253">
        <f t="shared" si="37"/>
        <v>0</v>
      </c>
      <c r="V100" s="253">
        <f t="shared" si="38"/>
        <v>0</v>
      </c>
      <c r="W100" s="253">
        <f t="shared" si="39"/>
        <v>0</v>
      </c>
      <c r="X100" s="253">
        <f t="shared" si="40"/>
        <v>0</v>
      </c>
      <c r="Y100" s="253">
        <f t="shared" si="41"/>
        <v>0</v>
      </c>
      <c r="Z100" s="253">
        <f t="shared" si="42"/>
        <v>0</v>
      </c>
      <c r="AA100" s="253">
        <f t="shared" si="43"/>
        <v>0</v>
      </c>
      <c r="AB100" s="253">
        <f t="shared" si="44"/>
        <v>0</v>
      </c>
      <c r="AC100" s="253">
        <f t="shared" si="45"/>
        <v>0</v>
      </c>
      <c r="AD100" s="253">
        <f t="shared" si="46"/>
        <v>0</v>
      </c>
      <c r="AE100" s="395"/>
      <c r="AH100" s="395"/>
      <c r="AI100" s="395"/>
      <c r="AJ100" s="395"/>
      <c r="AK100" s="395"/>
      <c r="AL100" s="395"/>
      <c r="AM100" s="395"/>
      <c r="AN100" s="395"/>
      <c r="AO100" s="395"/>
    </row>
    <row r="101" spans="1:41" x14ac:dyDescent="0.2">
      <c r="A101" s="255" t="s">
        <v>726</v>
      </c>
      <c r="B101" s="251"/>
      <c r="C101" s="252" t="s">
        <v>641</v>
      </c>
      <c r="D101" s="252" t="s">
        <v>164</v>
      </c>
      <c r="E101" s="252" t="s">
        <v>164</v>
      </c>
      <c r="F101" s="252" t="s">
        <v>641</v>
      </c>
      <c r="G101" s="252" t="s">
        <v>164</v>
      </c>
      <c r="H101" s="252" t="s">
        <v>641</v>
      </c>
      <c r="I101" s="252" t="s">
        <v>164</v>
      </c>
      <c r="J101" s="252" t="s">
        <v>164</v>
      </c>
      <c r="K101" s="252"/>
      <c r="L101" s="252"/>
      <c r="M101" s="252"/>
      <c r="N101" s="252"/>
      <c r="O101" s="252"/>
      <c r="P101" s="253">
        <f t="shared" si="47"/>
        <v>0</v>
      </c>
      <c r="Q101" s="253">
        <f t="shared" si="33"/>
        <v>0</v>
      </c>
      <c r="R101" s="253">
        <f t="shared" si="34"/>
        <v>0</v>
      </c>
      <c r="S101" s="253">
        <f t="shared" si="35"/>
        <v>0</v>
      </c>
      <c r="T101" s="253">
        <f t="shared" si="36"/>
        <v>0</v>
      </c>
      <c r="U101" s="253">
        <f t="shared" si="37"/>
        <v>0</v>
      </c>
      <c r="V101" s="253">
        <f t="shared" si="38"/>
        <v>0</v>
      </c>
      <c r="W101" s="253">
        <f t="shared" si="39"/>
        <v>0</v>
      </c>
      <c r="X101" s="253">
        <f t="shared" si="40"/>
        <v>0</v>
      </c>
      <c r="Y101" s="253">
        <f t="shared" si="41"/>
        <v>0</v>
      </c>
      <c r="Z101" s="253">
        <f t="shared" si="42"/>
        <v>0</v>
      </c>
      <c r="AA101" s="253">
        <f t="shared" si="43"/>
        <v>0</v>
      </c>
      <c r="AB101" s="253">
        <f t="shared" si="44"/>
        <v>0</v>
      </c>
      <c r="AC101" s="253">
        <f t="shared" si="45"/>
        <v>0</v>
      </c>
      <c r="AD101" s="253">
        <f t="shared" si="46"/>
        <v>0</v>
      </c>
      <c r="AE101" s="395"/>
      <c r="AH101" s="395"/>
      <c r="AI101" s="395"/>
      <c r="AJ101" s="395"/>
      <c r="AK101" s="395"/>
      <c r="AL101" s="395"/>
      <c r="AM101" s="395"/>
      <c r="AN101" s="395"/>
      <c r="AO101" s="395"/>
    </row>
    <row r="102" spans="1:41" x14ac:dyDescent="0.2">
      <c r="A102" s="250" t="s">
        <v>727</v>
      </c>
      <c r="B102" s="251"/>
      <c r="C102" s="252" t="s">
        <v>641</v>
      </c>
      <c r="D102" s="252" t="s">
        <v>164</v>
      </c>
      <c r="E102" s="252" t="s">
        <v>164</v>
      </c>
      <c r="F102" s="252" t="s">
        <v>641</v>
      </c>
      <c r="G102" s="252" t="s">
        <v>164</v>
      </c>
      <c r="H102" s="252" t="s">
        <v>641</v>
      </c>
      <c r="I102" s="252" t="s">
        <v>164</v>
      </c>
      <c r="J102" s="252" t="s">
        <v>164</v>
      </c>
      <c r="K102" s="252"/>
      <c r="L102" s="252"/>
      <c r="M102" s="252"/>
      <c r="N102" s="252"/>
      <c r="O102" s="252"/>
      <c r="P102" s="253">
        <f t="shared" si="47"/>
        <v>0</v>
      </c>
      <c r="Q102" s="253">
        <f t="shared" si="33"/>
        <v>0</v>
      </c>
      <c r="R102" s="253">
        <f t="shared" si="34"/>
        <v>0</v>
      </c>
      <c r="S102" s="253">
        <f t="shared" si="35"/>
        <v>0</v>
      </c>
      <c r="T102" s="253">
        <f t="shared" si="36"/>
        <v>0</v>
      </c>
      <c r="U102" s="253">
        <f t="shared" si="37"/>
        <v>0</v>
      </c>
      <c r="V102" s="253">
        <f t="shared" si="38"/>
        <v>0</v>
      </c>
      <c r="W102" s="253">
        <f t="shared" si="39"/>
        <v>0</v>
      </c>
      <c r="X102" s="253">
        <f t="shared" si="40"/>
        <v>0</v>
      </c>
      <c r="Y102" s="253">
        <f t="shared" si="41"/>
        <v>0</v>
      </c>
      <c r="Z102" s="253">
        <f t="shared" si="42"/>
        <v>0</v>
      </c>
      <c r="AA102" s="253">
        <f t="shared" si="43"/>
        <v>0</v>
      </c>
      <c r="AB102" s="253">
        <f t="shared" si="44"/>
        <v>0</v>
      </c>
      <c r="AC102" s="253">
        <f t="shared" si="45"/>
        <v>0</v>
      </c>
      <c r="AD102" s="253">
        <f t="shared" si="46"/>
        <v>0</v>
      </c>
      <c r="AE102" s="395"/>
      <c r="AH102" s="395"/>
      <c r="AI102" s="395"/>
      <c r="AJ102" s="395"/>
      <c r="AK102" s="395"/>
      <c r="AL102" s="395"/>
      <c r="AM102" s="395"/>
      <c r="AN102" s="395"/>
      <c r="AO102" s="395"/>
    </row>
    <row r="103" spans="1:41" x14ac:dyDescent="0.2">
      <c r="A103" s="250" t="s">
        <v>728</v>
      </c>
      <c r="B103" s="251"/>
      <c r="C103" s="252" t="s">
        <v>641</v>
      </c>
      <c r="D103" s="252" t="s">
        <v>164</v>
      </c>
      <c r="E103" s="252" t="s">
        <v>164</v>
      </c>
      <c r="F103" s="252" t="s">
        <v>164</v>
      </c>
      <c r="G103" s="252" t="s">
        <v>164</v>
      </c>
      <c r="H103" s="252" t="s">
        <v>164</v>
      </c>
      <c r="I103" s="252" t="s">
        <v>164</v>
      </c>
      <c r="J103" s="252" t="s">
        <v>164</v>
      </c>
      <c r="K103" s="252"/>
      <c r="L103" s="252"/>
      <c r="M103" s="252"/>
      <c r="N103" s="252"/>
      <c r="O103" s="252"/>
      <c r="P103" s="253">
        <f t="shared" si="47"/>
        <v>0</v>
      </c>
      <c r="Q103" s="253">
        <f t="shared" si="33"/>
        <v>0</v>
      </c>
      <c r="R103" s="253">
        <f t="shared" si="34"/>
        <v>0</v>
      </c>
      <c r="S103" s="253">
        <f t="shared" si="35"/>
        <v>0</v>
      </c>
      <c r="T103" s="253">
        <f t="shared" si="36"/>
        <v>0</v>
      </c>
      <c r="U103" s="253">
        <f t="shared" si="37"/>
        <v>0</v>
      </c>
      <c r="V103" s="253">
        <f t="shared" si="38"/>
        <v>0</v>
      </c>
      <c r="W103" s="253">
        <f t="shared" si="39"/>
        <v>0</v>
      </c>
      <c r="X103" s="253">
        <f t="shared" si="40"/>
        <v>0</v>
      </c>
      <c r="Y103" s="253">
        <f t="shared" si="41"/>
        <v>0</v>
      </c>
      <c r="Z103" s="253">
        <f t="shared" si="42"/>
        <v>0</v>
      </c>
      <c r="AA103" s="253">
        <f t="shared" si="43"/>
        <v>0</v>
      </c>
      <c r="AB103" s="253">
        <f t="shared" si="44"/>
        <v>0</v>
      </c>
      <c r="AC103" s="253">
        <f t="shared" si="45"/>
        <v>0</v>
      </c>
      <c r="AD103" s="253">
        <f t="shared" si="46"/>
        <v>0</v>
      </c>
      <c r="AE103" s="395"/>
      <c r="AH103" s="395"/>
      <c r="AI103" s="395"/>
      <c r="AJ103" s="395"/>
      <c r="AK103" s="395"/>
      <c r="AL103" s="395"/>
      <c r="AM103" s="395"/>
      <c r="AN103" s="395"/>
      <c r="AO103" s="395"/>
    </row>
    <row r="104" spans="1:41" x14ac:dyDescent="0.2">
      <c r="A104" s="255" t="s">
        <v>729</v>
      </c>
      <c r="B104" s="251"/>
      <c r="C104" s="252" t="s">
        <v>641</v>
      </c>
      <c r="D104" s="252" t="s">
        <v>164</v>
      </c>
      <c r="E104" s="252" t="s">
        <v>164</v>
      </c>
      <c r="F104" s="252" t="s">
        <v>164</v>
      </c>
      <c r="G104" s="252" t="s">
        <v>164</v>
      </c>
      <c r="H104" s="252" t="s">
        <v>164</v>
      </c>
      <c r="I104" s="252" t="s">
        <v>164</v>
      </c>
      <c r="J104" s="252" t="s">
        <v>164</v>
      </c>
      <c r="K104" s="252"/>
      <c r="L104" s="252"/>
      <c r="M104" s="252"/>
      <c r="N104" s="252"/>
      <c r="O104" s="252"/>
      <c r="P104" s="253">
        <f t="shared" si="47"/>
        <v>0</v>
      </c>
      <c r="Q104" s="253">
        <f t="shared" si="33"/>
        <v>0</v>
      </c>
      <c r="R104" s="253">
        <f t="shared" si="34"/>
        <v>0</v>
      </c>
      <c r="S104" s="253">
        <f t="shared" si="35"/>
        <v>0</v>
      </c>
      <c r="T104" s="253">
        <f t="shared" si="36"/>
        <v>0</v>
      </c>
      <c r="U104" s="253">
        <f t="shared" si="37"/>
        <v>0</v>
      </c>
      <c r="V104" s="253">
        <f t="shared" si="38"/>
        <v>0</v>
      </c>
      <c r="W104" s="253">
        <f t="shared" si="39"/>
        <v>0</v>
      </c>
      <c r="X104" s="253">
        <f t="shared" si="40"/>
        <v>0</v>
      </c>
      <c r="Y104" s="253">
        <f t="shared" si="41"/>
        <v>0</v>
      </c>
      <c r="Z104" s="253">
        <f t="shared" si="42"/>
        <v>0</v>
      </c>
      <c r="AA104" s="253">
        <f t="shared" si="43"/>
        <v>0</v>
      </c>
      <c r="AB104" s="253">
        <f t="shared" si="44"/>
        <v>0</v>
      </c>
      <c r="AC104" s="253">
        <f t="shared" si="45"/>
        <v>0</v>
      </c>
      <c r="AD104" s="253">
        <f t="shared" si="46"/>
        <v>0</v>
      </c>
      <c r="AE104" s="395"/>
      <c r="AH104" s="395"/>
      <c r="AI104" s="395"/>
      <c r="AJ104" s="395"/>
      <c r="AK104" s="395"/>
      <c r="AL104" s="395"/>
      <c r="AM104" s="395"/>
      <c r="AN104" s="395"/>
      <c r="AO104" s="395"/>
    </row>
    <row r="105" spans="1:41" x14ac:dyDescent="0.2">
      <c r="A105" s="255" t="s">
        <v>730</v>
      </c>
      <c r="B105" s="251"/>
      <c r="C105" s="252" t="s">
        <v>641</v>
      </c>
      <c r="D105" s="252" t="s">
        <v>164</v>
      </c>
      <c r="E105" s="252" t="s">
        <v>164</v>
      </c>
      <c r="F105" s="252" t="s">
        <v>641</v>
      </c>
      <c r="G105" s="252" t="s">
        <v>641</v>
      </c>
      <c r="H105" s="252" t="s">
        <v>641</v>
      </c>
      <c r="I105" s="252" t="s">
        <v>164</v>
      </c>
      <c r="J105" s="252" t="s">
        <v>164</v>
      </c>
      <c r="K105" s="252"/>
      <c r="L105" s="252"/>
      <c r="M105" s="252"/>
      <c r="N105" s="252"/>
      <c r="O105" s="252"/>
      <c r="P105" s="253">
        <f t="shared" si="47"/>
        <v>0</v>
      </c>
      <c r="Q105" s="253">
        <f t="shared" si="33"/>
        <v>0</v>
      </c>
      <c r="R105" s="253">
        <f t="shared" si="34"/>
        <v>0</v>
      </c>
      <c r="S105" s="253">
        <f t="shared" si="35"/>
        <v>0</v>
      </c>
      <c r="T105" s="253">
        <f t="shared" si="36"/>
        <v>0</v>
      </c>
      <c r="U105" s="253">
        <f t="shared" si="37"/>
        <v>0</v>
      </c>
      <c r="V105" s="253">
        <f t="shared" si="38"/>
        <v>0</v>
      </c>
      <c r="W105" s="253">
        <f t="shared" si="39"/>
        <v>0</v>
      </c>
      <c r="X105" s="253">
        <f t="shared" si="40"/>
        <v>0</v>
      </c>
      <c r="Y105" s="253">
        <f t="shared" si="41"/>
        <v>0</v>
      </c>
      <c r="Z105" s="253">
        <f t="shared" si="42"/>
        <v>0</v>
      </c>
      <c r="AA105" s="253">
        <f t="shared" si="43"/>
        <v>0</v>
      </c>
      <c r="AB105" s="253">
        <f t="shared" si="44"/>
        <v>0</v>
      </c>
      <c r="AC105" s="253">
        <f t="shared" si="45"/>
        <v>0</v>
      </c>
      <c r="AD105" s="253">
        <f t="shared" si="46"/>
        <v>0</v>
      </c>
      <c r="AE105" s="395"/>
      <c r="AH105" s="395"/>
      <c r="AI105" s="395"/>
      <c r="AJ105" s="395"/>
      <c r="AK105" s="395"/>
      <c r="AL105" s="395"/>
      <c r="AM105" s="395"/>
      <c r="AN105" s="395"/>
      <c r="AO105" s="395"/>
    </row>
    <row r="106" spans="1:41" x14ac:dyDescent="0.2">
      <c r="A106" s="250" t="s">
        <v>731</v>
      </c>
      <c r="B106" s="251"/>
      <c r="C106" s="252" t="s">
        <v>641</v>
      </c>
      <c r="D106" s="252" t="s">
        <v>164</v>
      </c>
      <c r="E106" s="252" t="s">
        <v>164</v>
      </c>
      <c r="F106" s="252" t="s">
        <v>641</v>
      </c>
      <c r="G106" s="252" t="s">
        <v>164</v>
      </c>
      <c r="H106" s="252" t="s">
        <v>164</v>
      </c>
      <c r="I106" s="252" t="s">
        <v>164</v>
      </c>
      <c r="J106" s="252" t="s">
        <v>164</v>
      </c>
      <c r="K106" s="252"/>
      <c r="L106" s="252"/>
      <c r="M106" s="252"/>
      <c r="N106" s="252"/>
      <c r="O106" s="252"/>
      <c r="P106" s="253">
        <f t="shared" si="47"/>
        <v>0</v>
      </c>
      <c r="Q106" s="253">
        <f t="shared" si="33"/>
        <v>0</v>
      </c>
      <c r="R106" s="253">
        <f t="shared" si="34"/>
        <v>0</v>
      </c>
      <c r="S106" s="253">
        <f t="shared" si="35"/>
        <v>0</v>
      </c>
      <c r="T106" s="253">
        <f t="shared" si="36"/>
        <v>0</v>
      </c>
      <c r="U106" s="253">
        <f t="shared" si="37"/>
        <v>0</v>
      </c>
      <c r="V106" s="253">
        <f t="shared" si="38"/>
        <v>0</v>
      </c>
      <c r="W106" s="253">
        <f t="shared" si="39"/>
        <v>0</v>
      </c>
      <c r="X106" s="253">
        <f t="shared" si="40"/>
        <v>0</v>
      </c>
      <c r="Y106" s="253">
        <f t="shared" si="41"/>
        <v>0</v>
      </c>
      <c r="Z106" s="253">
        <f t="shared" si="42"/>
        <v>0</v>
      </c>
      <c r="AA106" s="253">
        <f t="shared" si="43"/>
        <v>0</v>
      </c>
      <c r="AB106" s="253">
        <f t="shared" si="44"/>
        <v>0</v>
      </c>
      <c r="AC106" s="253">
        <f t="shared" si="45"/>
        <v>0</v>
      </c>
      <c r="AD106" s="253">
        <f t="shared" si="46"/>
        <v>0</v>
      </c>
      <c r="AE106" s="395"/>
      <c r="AH106" s="395"/>
      <c r="AI106" s="395"/>
      <c r="AJ106" s="395"/>
      <c r="AK106" s="395"/>
      <c r="AL106" s="395"/>
      <c r="AM106" s="395"/>
      <c r="AN106" s="395"/>
      <c r="AO106" s="395"/>
    </row>
    <row r="107" spans="1:41" x14ac:dyDescent="0.2">
      <c r="A107" s="250" t="s">
        <v>732</v>
      </c>
      <c r="B107" s="251"/>
      <c r="C107" s="252" t="s">
        <v>641</v>
      </c>
      <c r="D107" s="252" t="s">
        <v>164</v>
      </c>
      <c r="E107" s="252" t="s">
        <v>164</v>
      </c>
      <c r="F107" s="252" t="s">
        <v>641</v>
      </c>
      <c r="G107" s="252" t="s">
        <v>164</v>
      </c>
      <c r="H107" s="252" t="s">
        <v>641</v>
      </c>
      <c r="I107" s="252" t="s">
        <v>164</v>
      </c>
      <c r="J107" s="252" t="s">
        <v>164</v>
      </c>
      <c r="K107" s="252"/>
      <c r="L107" s="252"/>
      <c r="M107" s="252"/>
      <c r="N107" s="252"/>
      <c r="O107" s="252"/>
      <c r="P107" s="253">
        <f t="shared" si="47"/>
        <v>0</v>
      </c>
      <c r="Q107" s="253">
        <f t="shared" si="33"/>
        <v>0</v>
      </c>
      <c r="R107" s="253">
        <f t="shared" si="34"/>
        <v>0</v>
      </c>
      <c r="S107" s="253">
        <f t="shared" si="35"/>
        <v>0</v>
      </c>
      <c r="T107" s="253">
        <f t="shared" si="36"/>
        <v>0</v>
      </c>
      <c r="U107" s="253">
        <f t="shared" si="37"/>
        <v>0</v>
      </c>
      <c r="V107" s="253">
        <f t="shared" si="38"/>
        <v>0</v>
      </c>
      <c r="W107" s="253">
        <f t="shared" si="39"/>
        <v>0</v>
      </c>
      <c r="X107" s="253">
        <f t="shared" si="40"/>
        <v>0</v>
      </c>
      <c r="Y107" s="253">
        <f t="shared" si="41"/>
        <v>0</v>
      </c>
      <c r="Z107" s="253">
        <f t="shared" si="42"/>
        <v>0</v>
      </c>
      <c r="AA107" s="253">
        <f t="shared" si="43"/>
        <v>0</v>
      </c>
      <c r="AB107" s="253">
        <f t="shared" si="44"/>
        <v>0</v>
      </c>
      <c r="AC107" s="253">
        <f t="shared" si="45"/>
        <v>0</v>
      </c>
      <c r="AD107" s="253">
        <f t="shared" si="46"/>
        <v>0</v>
      </c>
      <c r="AE107" s="395"/>
      <c r="AH107" s="395"/>
      <c r="AI107" s="395"/>
      <c r="AJ107" s="395"/>
      <c r="AK107" s="395"/>
      <c r="AL107" s="395"/>
      <c r="AM107" s="395"/>
      <c r="AN107" s="395"/>
      <c r="AO107" s="395"/>
    </row>
    <row r="108" spans="1:41" x14ac:dyDescent="0.2">
      <c r="A108" s="255" t="s">
        <v>1094</v>
      </c>
      <c r="B108" s="251"/>
      <c r="C108" s="252" t="s">
        <v>164</v>
      </c>
      <c r="D108" s="252" t="s">
        <v>164</v>
      </c>
      <c r="E108" s="252" t="s">
        <v>164</v>
      </c>
      <c r="F108" s="252" t="s">
        <v>164</v>
      </c>
      <c r="G108" s="252" t="s">
        <v>164</v>
      </c>
      <c r="H108" s="252" t="s">
        <v>641</v>
      </c>
      <c r="I108" s="252" t="s">
        <v>164</v>
      </c>
      <c r="J108" s="252" t="s">
        <v>164</v>
      </c>
      <c r="K108" s="252"/>
      <c r="L108" s="252"/>
      <c r="M108" s="252"/>
      <c r="N108" s="252"/>
      <c r="O108" s="252"/>
      <c r="P108" s="253">
        <f t="shared" si="47"/>
        <v>0</v>
      </c>
      <c r="Q108" s="253">
        <f t="shared" si="33"/>
        <v>0</v>
      </c>
      <c r="R108" s="253">
        <f t="shared" si="34"/>
        <v>0</v>
      </c>
      <c r="S108" s="253">
        <f t="shared" si="35"/>
        <v>0</v>
      </c>
      <c r="T108" s="253">
        <f t="shared" si="36"/>
        <v>0</v>
      </c>
      <c r="U108" s="253">
        <f t="shared" si="37"/>
        <v>0</v>
      </c>
      <c r="V108" s="253">
        <f t="shared" si="38"/>
        <v>0</v>
      </c>
      <c r="W108" s="253">
        <f t="shared" si="39"/>
        <v>0</v>
      </c>
      <c r="X108" s="253">
        <f t="shared" si="40"/>
        <v>0</v>
      </c>
      <c r="Y108" s="253">
        <f t="shared" si="41"/>
        <v>0</v>
      </c>
      <c r="Z108" s="253">
        <f t="shared" si="42"/>
        <v>0</v>
      </c>
      <c r="AA108" s="253">
        <f t="shared" si="43"/>
        <v>0</v>
      </c>
      <c r="AB108" s="253">
        <f t="shared" si="44"/>
        <v>0</v>
      </c>
      <c r="AC108" s="253">
        <f t="shared" si="45"/>
        <v>0</v>
      </c>
      <c r="AD108" s="253">
        <f t="shared" si="46"/>
        <v>0</v>
      </c>
      <c r="AE108" s="395"/>
      <c r="AH108" s="395"/>
      <c r="AI108" s="395"/>
      <c r="AJ108" s="395"/>
      <c r="AK108" s="395"/>
      <c r="AL108" s="395"/>
      <c r="AM108" s="395"/>
      <c r="AN108" s="395"/>
      <c r="AO108" s="395"/>
    </row>
    <row r="109" spans="1:41" x14ac:dyDescent="0.2">
      <c r="A109" s="250" t="s">
        <v>733</v>
      </c>
      <c r="B109" s="251"/>
      <c r="C109" s="252" t="s">
        <v>164</v>
      </c>
      <c r="D109" s="252" t="s">
        <v>164</v>
      </c>
      <c r="E109" s="252" t="s">
        <v>164</v>
      </c>
      <c r="F109" s="252" t="s">
        <v>641</v>
      </c>
      <c r="G109" s="252" t="s">
        <v>164</v>
      </c>
      <c r="H109" s="252" t="s">
        <v>164</v>
      </c>
      <c r="I109" s="252" t="s">
        <v>164</v>
      </c>
      <c r="J109" s="252" t="s">
        <v>164</v>
      </c>
      <c r="K109" s="252"/>
      <c r="L109" s="252"/>
      <c r="M109" s="252"/>
      <c r="N109" s="252"/>
      <c r="O109" s="252"/>
      <c r="P109" s="253">
        <f t="shared" si="47"/>
        <v>0</v>
      </c>
      <c r="Q109" s="253">
        <f t="shared" si="33"/>
        <v>0</v>
      </c>
      <c r="R109" s="253">
        <f t="shared" si="34"/>
        <v>0</v>
      </c>
      <c r="S109" s="253">
        <f t="shared" si="35"/>
        <v>0</v>
      </c>
      <c r="T109" s="253">
        <f t="shared" si="36"/>
        <v>0</v>
      </c>
      <c r="U109" s="253">
        <f t="shared" si="37"/>
        <v>0</v>
      </c>
      <c r="V109" s="253">
        <f t="shared" si="38"/>
        <v>0</v>
      </c>
      <c r="W109" s="253">
        <f t="shared" si="39"/>
        <v>0</v>
      </c>
      <c r="X109" s="253">
        <f t="shared" si="40"/>
        <v>0</v>
      </c>
      <c r="Y109" s="253">
        <f t="shared" si="41"/>
        <v>0</v>
      </c>
      <c r="Z109" s="253">
        <f t="shared" si="42"/>
        <v>0</v>
      </c>
      <c r="AA109" s="253">
        <f t="shared" si="43"/>
        <v>0</v>
      </c>
      <c r="AB109" s="253">
        <f t="shared" si="44"/>
        <v>0</v>
      </c>
      <c r="AC109" s="253">
        <f t="shared" si="45"/>
        <v>0</v>
      </c>
      <c r="AD109" s="253">
        <f t="shared" si="46"/>
        <v>0</v>
      </c>
      <c r="AE109" s="395"/>
      <c r="AH109" s="395"/>
      <c r="AI109" s="395"/>
      <c r="AJ109" s="395"/>
      <c r="AK109" s="395"/>
      <c r="AL109" s="395"/>
      <c r="AM109" s="395"/>
      <c r="AN109" s="395"/>
      <c r="AO109" s="395"/>
    </row>
    <row r="110" spans="1:41" x14ac:dyDescent="0.2">
      <c r="A110" s="255" t="s">
        <v>734</v>
      </c>
      <c r="B110" s="251"/>
      <c r="C110" s="252" t="s">
        <v>641</v>
      </c>
      <c r="D110" s="252" t="s">
        <v>164</v>
      </c>
      <c r="E110" s="252" t="s">
        <v>164</v>
      </c>
      <c r="F110" s="252" t="s">
        <v>164</v>
      </c>
      <c r="G110" s="252" t="s">
        <v>164</v>
      </c>
      <c r="H110" s="252" t="s">
        <v>164</v>
      </c>
      <c r="I110" s="252" t="s">
        <v>164</v>
      </c>
      <c r="J110" s="252" t="s">
        <v>164</v>
      </c>
      <c r="K110" s="252"/>
      <c r="L110" s="252"/>
      <c r="M110" s="252"/>
      <c r="N110" s="252"/>
      <c r="O110" s="252"/>
      <c r="P110" s="253">
        <f t="shared" si="47"/>
        <v>0</v>
      </c>
      <c r="Q110" s="253">
        <f t="shared" si="33"/>
        <v>0</v>
      </c>
      <c r="R110" s="253">
        <f t="shared" si="34"/>
        <v>0</v>
      </c>
      <c r="S110" s="253">
        <f t="shared" si="35"/>
        <v>0</v>
      </c>
      <c r="T110" s="253">
        <f t="shared" si="36"/>
        <v>0</v>
      </c>
      <c r="U110" s="253">
        <f t="shared" si="37"/>
        <v>0</v>
      </c>
      <c r="V110" s="253">
        <f t="shared" si="38"/>
        <v>0</v>
      </c>
      <c r="W110" s="253">
        <f t="shared" si="39"/>
        <v>0</v>
      </c>
      <c r="X110" s="253">
        <f t="shared" si="40"/>
        <v>0</v>
      </c>
      <c r="Y110" s="253">
        <f t="shared" si="41"/>
        <v>0</v>
      </c>
      <c r="Z110" s="253">
        <f t="shared" si="42"/>
        <v>0</v>
      </c>
      <c r="AA110" s="253">
        <f t="shared" si="43"/>
        <v>0</v>
      </c>
      <c r="AB110" s="253">
        <f t="shared" si="44"/>
        <v>0</v>
      </c>
      <c r="AC110" s="253">
        <f t="shared" si="45"/>
        <v>0</v>
      </c>
      <c r="AD110" s="253">
        <f t="shared" si="46"/>
        <v>0</v>
      </c>
      <c r="AE110" s="395"/>
      <c r="AH110" s="395"/>
      <c r="AI110" s="395"/>
      <c r="AJ110" s="395"/>
      <c r="AK110" s="395"/>
      <c r="AL110" s="395"/>
      <c r="AM110" s="395"/>
      <c r="AN110" s="395"/>
      <c r="AO110" s="395"/>
    </row>
    <row r="111" spans="1:41" x14ac:dyDescent="0.2">
      <c r="A111" s="255" t="s">
        <v>735</v>
      </c>
      <c r="B111" s="251"/>
      <c r="C111" s="252" t="s">
        <v>641</v>
      </c>
      <c r="D111" s="252" t="s">
        <v>164</v>
      </c>
      <c r="E111" s="252" t="s">
        <v>164</v>
      </c>
      <c r="F111" s="252" t="s">
        <v>641</v>
      </c>
      <c r="G111" s="252" t="s">
        <v>164</v>
      </c>
      <c r="H111" s="252" t="s">
        <v>641</v>
      </c>
      <c r="I111" s="252" t="s">
        <v>164</v>
      </c>
      <c r="J111" s="252" t="s">
        <v>164</v>
      </c>
      <c r="K111" s="252"/>
      <c r="L111" s="252"/>
      <c r="M111" s="252"/>
      <c r="N111" s="252"/>
      <c r="O111" s="252"/>
      <c r="P111" s="253">
        <f t="shared" si="47"/>
        <v>0</v>
      </c>
      <c r="Q111" s="253">
        <f t="shared" si="33"/>
        <v>0</v>
      </c>
      <c r="R111" s="253">
        <f t="shared" si="34"/>
        <v>0</v>
      </c>
      <c r="S111" s="253">
        <f t="shared" si="35"/>
        <v>0</v>
      </c>
      <c r="T111" s="253">
        <f t="shared" si="36"/>
        <v>0</v>
      </c>
      <c r="U111" s="253">
        <f t="shared" si="37"/>
        <v>0</v>
      </c>
      <c r="V111" s="253">
        <f t="shared" si="38"/>
        <v>0</v>
      </c>
      <c r="W111" s="253">
        <f t="shared" si="39"/>
        <v>0</v>
      </c>
      <c r="X111" s="253">
        <f t="shared" si="40"/>
        <v>0</v>
      </c>
      <c r="Y111" s="253">
        <f t="shared" si="41"/>
        <v>0</v>
      </c>
      <c r="Z111" s="253">
        <f t="shared" si="42"/>
        <v>0</v>
      </c>
      <c r="AA111" s="253">
        <f t="shared" si="43"/>
        <v>0</v>
      </c>
      <c r="AB111" s="253">
        <f t="shared" si="44"/>
        <v>0</v>
      </c>
      <c r="AC111" s="253">
        <f t="shared" si="45"/>
        <v>0</v>
      </c>
      <c r="AD111" s="253">
        <f t="shared" si="46"/>
        <v>0</v>
      </c>
      <c r="AE111" s="395"/>
      <c r="AH111" s="395"/>
      <c r="AI111" s="395"/>
      <c r="AJ111" s="395"/>
      <c r="AK111" s="395"/>
      <c r="AL111" s="395"/>
      <c r="AM111" s="395"/>
      <c r="AN111" s="395"/>
      <c r="AO111" s="395"/>
    </row>
    <row r="112" spans="1:41" x14ac:dyDescent="0.2">
      <c r="A112" s="253" t="s">
        <v>736</v>
      </c>
      <c r="B112" s="251"/>
      <c r="C112" s="252" t="s">
        <v>641</v>
      </c>
      <c r="D112" s="252" t="s">
        <v>164</v>
      </c>
      <c r="E112" s="252" t="s">
        <v>164</v>
      </c>
      <c r="F112" s="252" t="s">
        <v>641</v>
      </c>
      <c r="G112" s="252" t="s">
        <v>164</v>
      </c>
      <c r="H112" s="252" t="s">
        <v>641</v>
      </c>
      <c r="I112" s="252" t="s">
        <v>164</v>
      </c>
      <c r="J112" s="252" t="s">
        <v>164</v>
      </c>
      <c r="K112" s="252"/>
      <c r="L112" s="252"/>
      <c r="M112" s="252"/>
      <c r="N112" s="252"/>
      <c r="O112" s="252"/>
      <c r="P112" s="253">
        <f t="shared" si="47"/>
        <v>0</v>
      </c>
      <c r="Q112" s="253">
        <f t="shared" si="33"/>
        <v>0</v>
      </c>
      <c r="R112" s="253">
        <f t="shared" si="34"/>
        <v>0</v>
      </c>
      <c r="S112" s="253">
        <f t="shared" si="35"/>
        <v>0</v>
      </c>
      <c r="T112" s="253">
        <f t="shared" si="36"/>
        <v>0</v>
      </c>
      <c r="U112" s="253">
        <f t="shared" si="37"/>
        <v>0</v>
      </c>
      <c r="V112" s="253">
        <f t="shared" si="38"/>
        <v>0</v>
      </c>
      <c r="W112" s="253">
        <f t="shared" si="39"/>
        <v>0</v>
      </c>
      <c r="X112" s="253">
        <f t="shared" si="40"/>
        <v>0</v>
      </c>
      <c r="Y112" s="253">
        <f t="shared" si="41"/>
        <v>0</v>
      </c>
      <c r="Z112" s="253">
        <f t="shared" si="42"/>
        <v>0</v>
      </c>
      <c r="AA112" s="253">
        <f t="shared" si="43"/>
        <v>0</v>
      </c>
      <c r="AB112" s="253">
        <f t="shared" si="44"/>
        <v>0</v>
      </c>
      <c r="AC112" s="253">
        <f t="shared" si="45"/>
        <v>0</v>
      </c>
      <c r="AD112" s="253">
        <f t="shared" si="46"/>
        <v>0</v>
      </c>
      <c r="AE112" s="395"/>
      <c r="AH112" s="395"/>
      <c r="AI112" s="395"/>
      <c r="AJ112" s="395"/>
      <c r="AK112" s="395"/>
      <c r="AL112" s="395"/>
      <c r="AM112" s="395"/>
      <c r="AN112" s="395"/>
      <c r="AO112" s="395"/>
    </row>
    <row r="113" spans="1:41" x14ac:dyDescent="0.2">
      <c r="A113" s="253" t="s">
        <v>737</v>
      </c>
      <c r="B113" s="251"/>
      <c r="C113" s="254" t="s">
        <v>164</v>
      </c>
      <c r="D113" s="252" t="s">
        <v>164</v>
      </c>
      <c r="E113" s="252" t="s">
        <v>164</v>
      </c>
      <c r="F113" s="252" t="s">
        <v>641</v>
      </c>
      <c r="G113" s="252" t="s">
        <v>164</v>
      </c>
      <c r="H113" s="252" t="s">
        <v>164</v>
      </c>
      <c r="I113" s="252" t="s">
        <v>164</v>
      </c>
      <c r="J113" s="252" t="s">
        <v>164</v>
      </c>
      <c r="K113" s="252"/>
      <c r="L113" s="252"/>
      <c r="M113" s="252"/>
      <c r="N113" s="252"/>
      <c r="O113" s="252"/>
      <c r="P113" s="253">
        <f t="shared" si="47"/>
        <v>0</v>
      </c>
      <c r="Q113" s="253">
        <f t="shared" si="33"/>
        <v>0</v>
      </c>
      <c r="R113" s="253">
        <f t="shared" si="34"/>
        <v>0</v>
      </c>
      <c r="S113" s="253">
        <f t="shared" si="35"/>
        <v>0</v>
      </c>
      <c r="T113" s="253">
        <f t="shared" si="36"/>
        <v>0</v>
      </c>
      <c r="U113" s="253">
        <f t="shared" si="37"/>
        <v>0</v>
      </c>
      <c r="V113" s="253">
        <f t="shared" si="38"/>
        <v>0</v>
      </c>
      <c r="W113" s="253">
        <f t="shared" si="39"/>
        <v>0</v>
      </c>
      <c r="X113" s="253">
        <f t="shared" si="40"/>
        <v>0</v>
      </c>
      <c r="Y113" s="253">
        <f t="shared" si="41"/>
        <v>0</v>
      </c>
      <c r="Z113" s="253">
        <f t="shared" si="42"/>
        <v>0</v>
      </c>
      <c r="AA113" s="253">
        <f t="shared" si="43"/>
        <v>0</v>
      </c>
      <c r="AB113" s="253">
        <f t="shared" si="44"/>
        <v>0</v>
      </c>
      <c r="AC113" s="253">
        <f t="shared" si="45"/>
        <v>0</v>
      </c>
      <c r="AD113" s="253">
        <f t="shared" si="46"/>
        <v>0</v>
      </c>
      <c r="AE113" s="395"/>
      <c r="AH113" s="395"/>
      <c r="AI113" s="395"/>
      <c r="AJ113" s="395"/>
      <c r="AK113" s="395"/>
      <c r="AL113" s="395"/>
      <c r="AM113" s="395"/>
      <c r="AN113" s="395"/>
      <c r="AO113" s="395"/>
    </row>
    <row r="114" spans="1:41" x14ac:dyDescent="0.2">
      <c r="A114" s="253" t="s">
        <v>738</v>
      </c>
      <c r="B114" s="251"/>
      <c r="C114" s="252" t="s">
        <v>641</v>
      </c>
      <c r="D114" s="252" t="s">
        <v>164</v>
      </c>
      <c r="E114" s="252" t="s">
        <v>164</v>
      </c>
      <c r="F114" s="252" t="s">
        <v>164</v>
      </c>
      <c r="G114" s="252" t="s">
        <v>164</v>
      </c>
      <c r="H114" s="252" t="s">
        <v>164</v>
      </c>
      <c r="I114" s="252" t="s">
        <v>164</v>
      </c>
      <c r="J114" s="252" t="s">
        <v>164</v>
      </c>
      <c r="K114" s="252"/>
      <c r="L114" s="252"/>
      <c r="M114" s="252"/>
      <c r="N114" s="252"/>
      <c r="O114" s="252"/>
      <c r="P114" s="253">
        <f t="shared" si="47"/>
        <v>0</v>
      </c>
      <c r="Q114" s="253">
        <f t="shared" si="33"/>
        <v>0</v>
      </c>
      <c r="R114" s="253">
        <f t="shared" si="34"/>
        <v>0</v>
      </c>
      <c r="S114" s="253">
        <f t="shared" si="35"/>
        <v>0</v>
      </c>
      <c r="T114" s="253">
        <f t="shared" si="36"/>
        <v>0</v>
      </c>
      <c r="U114" s="253">
        <f t="shared" si="37"/>
        <v>0</v>
      </c>
      <c r="V114" s="253">
        <f t="shared" si="38"/>
        <v>0</v>
      </c>
      <c r="W114" s="253">
        <f t="shared" si="39"/>
        <v>0</v>
      </c>
      <c r="X114" s="253">
        <f t="shared" si="40"/>
        <v>0</v>
      </c>
      <c r="Y114" s="253">
        <f t="shared" si="41"/>
        <v>0</v>
      </c>
      <c r="Z114" s="253">
        <f t="shared" si="42"/>
        <v>0</v>
      </c>
      <c r="AA114" s="253">
        <f t="shared" si="43"/>
        <v>0</v>
      </c>
      <c r="AB114" s="253">
        <f t="shared" si="44"/>
        <v>0</v>
      </c>
      <c r="AC114" s="253">
        <f t="shared" si="45"/>
        <v>0</v>
      </c>
      <c r="AD114" s="253">
        <f t="shared" si="46"/>
        <v>0</v>
      </c>
      <c r="AE114" s="395"/>
      <c r="AH114" s="395"/>
      <c r="AI114" s="395"/>
      <c r="AJ114" s="395"/>
      <c r="AK114" s="395"/>
      <c r="AL114" s="395"/>
      <c r="AM114" s="395"/>
      <c r="AN114" s="395"/>
      <c r="AO114" s="395"/>
    </row>
    <row r="115" spans="1:41" x14ac:dyDescent="0.2">
      <c r="A115" s="253" t="s">
        <v>739</v>
      </c>
      <c r="B115" s="251"/>
      <c r="C115" s="252" t="s">
        <v>641</v>
      </c>
      <c r="D115" s="252" t="s">
        <v>164</v>
      </c>
      <c r="E115" s="252" t="s">
        <v>164</v>
      </c>
      <c r="F115" s="252" t="s">
        <v>164</v>
      </c>
      <c r="G115" s="252" t="s">
        <v>164</v>
      </c>
      <c r="H115" s="252" t="s">
        <v>164</v>
      </c>
      <c r="I115" s="252" t="s">
        <v>164</v>
      </c>
      <c r="J115" s="252" t="s">
        <v>164</v>
      </c>
      <c r="K115" s="252"/>
      <c r="L115" s="252"/>
      <c r="M115" s="252"/>
      <c r="N115" s="252"/>
      <c r="O115" s="252"/>
      <c r="P115" s="253">
        <f t="shared" si="47"/>
        <v>0</v>
      </c>
      <c r="Q115" s="253">
        <f t="shared" si="33"/>
        <v>0</v>
      </c>
      <c r="R115" s="253">
        <f t="shared" si="34"/>
        <v>0</v>
      </c>
      <c r="S115" s="253">
        <f t="shared" si="35"/>
        <v>0</v>
      </c>
      <c r="T115" s="253">
        <f t="shared" si="36"/>
        <v>0</v>
      </c>
      <c r="U115" s="253">
        <f t="shared" si="37"/>
        <v>0</v>
      </c>
      <c r="V115" s="253">
        <f t="shared" si="38"/>
        <v>0</v>
      </c>
      <c r="W115" s="253">
        <f t="shared" si="39"/>
        <v>0</v>
      </c>
      <c r="X115" s="253">
        <f t="shared" si="40"/>
        <v>0</v>
      </c>
      <c r="Y115" s="253">
        <f t="shared" si="41"/>
        <v>0</v>
      </c>
      <c r="Z115" s="253">
        <f t="shared" si="42"/>
        <v>0</v>
      </c>
      <c r="AA115" s="253">
        <f t="shared" si="43"/>
        <v>0</v>
      </c>
      <c r="AB115" s="253">
        <f t="shared" si="44"/>
        <v>0</v>
      </c>
      <c r="AC115" s="253">
        <f t="shared" si="45"/>
        <v>0</v>
      </c>
      <c r="AD115" s="253">
        <f t="shared" si="46"/>
        <v>0</v>
      </c>
      <c r="AE115" s="395"/>
      <c r="AH115" s="395"/>
      <c r="AI115" s="395"/>
      <c r="AJ115" s="395"/>
      <c r="AK115" s="395"/>
      <c r="AL115" s="395"/>
      <c r="AM115" s="395"/>
      <c r="AN115" s="395"/>
      <c r="AO115" s="395"/>
    </row>
    <row r="116" spans="1:41" x14ac:dyDescent="0.2">
      <c r="A116" s="253" t="s">
        <v>833</v>
      </c>
      <c r="B116" s="251"/>
      <c r="C116" s="252" t="s">
        <v>164</v>
      </c>
      <c r="D116" s="252" t="s">
        <v>164</v>
      </c>
      <c r="E116" s="252" t="s">
        <v>164</v>
      </c>
      <c r="F116" s="252" t="s">
        <v>641</v>
      </c>
      <c r="G116" s="252" t="s">
        <v>164</v>
      </c>
      <c r="H116" s="252" t="s">
        <v>164</v>
      </c>
      <c r="I116" s="252" t="s">
        <v>164</v>
      </c>
      <c r="J116" s="252" t="s">
        <v>164</v>
      </c>
      <c r="K116" s="252"/>
      <c r="L116" s="252"/>
      <c r="M116" s="252"/>
      <c r="N116" s="252"/>
      <c r="O116" s="252"/>
      <c r="P116" s="253">
        <f t="shared" si="47"/>
        <v>0</v>
      </c>
      <c r="Q116" s="253">
        <f t="shared" si="33"/>
        <v>0</v>
      </c>
      <c r="R116" s="253">
        <f t="shared" si="34"/>
        <v>0</v>
      </c>
      <c r="S116" s="253">
        <f t="shared" si="35"/>
        <v>0</v>
      </c>
      <c r="T116" s="253">
        <f t="shared" si="36"/>
        <v>0</v>
      </c>
      <c r="U116" s="253">
        <f t="shared" si="37"/>
        <v>0</v>
      </c>
      <c r="V116" s="253">
        <f t="shared" si="38"/>
        <v>0</v>
      </c>
      <c r="W116" s="253">
        <f t="shared" si="39"/>
        <v>0</v>
      </c>
      <c r="X116" s="253">
        <f t="shared" si="40"/>
        <v>0</v>
      </c>
      <c r="Y116" s="253">
        <f t="shared" si="41"/>
        <v>0</v>
      </c>
      <c r="Z116" s="253">
        <f t="shared" si="42"/>
        <v>0</v>
      </c>
      <c r="AA116" s="253">
        <f t="shared" si="43"/>
        <v>0</v>
      </c>
      <c r="AB116" s="253">
        <f t="shared" si="44"/>
        <v>0</v>
      </c>
      <c r="AC116" s="253">
        <f t="shared" si="45"/>
        <v>0</v>
      </c>
      <c r="AD116" s="253">
        <f t="shared" si="46"/>
        <v>0</v>
      </c>
      <c r="AE116" s="395"/>
      <c r="AH116" s="395"/>
      <c r="AI116" s="395"/>
      <c r="AJ116" s="395"/>
      <c r="AK116" s="395"/>
      <c r="AL116" s="395"/>
      <c r="AM116" s="395"/>
      <c r="AN116" s="395"/>
      <c r="AO116" s="395"/>
    </row>
    <row r="117" spans="1:41" x14ac:dyDescent="0.2">
      <c r="A117" s="253" t="s">
        <v>740</v>
      </c>
      <c r="B117" s="251"/>
      <c r="C117" s="252" t="s">
        <v>164</v>
      </c>
      <c r="D117" s="252" t="s">
        <v>164</v>
      </c>
      <c r="E117" s="252" t="s">
        <v>164</v>
      </c>
      <c r="F117" s="252" t="s">
        <v>164</v>
      </c>
      <c r="G117" s="252" t="s">
        <v>164</v>
      </c>
      <c r="H117" s="252" t="s">
        <v>641</v>
      </c>
      <c r="I117" s="252" t="s">
        <v>164</v>
      </c>
      <c r="J117" s="252" t="s">
        <v>164</v>
      </c>
      <c r="K117" s="252"/>
      <c r="L117" s="252"/>
      <c r="M117" s="252"/>
      <c r="N117" s="252"/>
      <c r="O117" s="252"/>
      <c r="P117" s="253">
        <f t="shared" si="47"/>
        <v>0</v>
      </c>
      <c r="Q117" s="253">
        <f t="shared" si="33"/>
        <v>0</v>
      </c>
      <c r="R117" s="253">
        <f t="shared" si="34"/>
        <v>0</v>
      </c>
      <c r="S117" s="253">
        <f t="shared" si="35"/>
        <v>0</v>
      </c>
      <c r="T117" s="253">
        <f t="shared" si="36"/>
        <v>0</v>
      </c>
      <c r="U117" s="253">
        <f t="shared" si="37"/>
        <v>0</v>
      </c>
      <c r="V117" s="253">
        <f t="shared" si="38"/>
        <v>0</v>
      </c>
      <c r="W117" s="253">
        <f t="shared" si="39"/>
        <v>0</v>
      </c>
      <c r="X117" s="253">
        <f t="shared" si="40"/>
        <v>0</v>
      </c>
      <c r="Y117" s="253">
        <f t="shared" si="41"/>
        <v>0</v>
      </c>
      <c r="Z117" s="253">
        <f t="shared" si="42"/>
        <v>0</v>
      </c>
      <c r="AA117" s="253">
        <f t="shared" si="43"/>
        <v>0</v>
      </c>
      <c r="AB117" s="253">
        <f t="shared" si="44"/>
        <v>0</v>
      </c>
      <c r="AC117" s="253">
        <f t="shared" si="45"/>
        <v>0</v>
      </c>
      <c r="AD117" s="253">
        <f t="shared" si="46"/>
        <v>0</v>
      </c>
      <c r="AE117" s="395"/>
      <c r="AH117" s="395"/>
      <c r="AI117" s="395"/>
      <c r="AJ117" s="395"/>
      <c r="AK117" s="395"/>
      <c r="AL117" s="395"/>
      <c r="AM117" s="395"/>
      <c r="AN117" s="395"/>
      <c r="AO117" s="395"/>
    </row>
    <row r="118" spans="1:41" x14ac:dyDescent="0.2">
      <c r="A118" s="253" t="s">
        <v>741</v>
      </c>
      <c r="B118" s="251"/>
      <c r="C118" s="252" t="s">
        <v>641</v>
      </c>
      <c r="D118" s="252" t="s">
        <v>164</v>
      </c>
      <c r="E118" s="252" t="s">
        <v>164</v>
      </c>
      <c r="F118" s="252" t="s">
        <v>641</v>
      </c>
      <c r="G118" s="252" t="s">
        <v>164</v>
      </c>
      <c r="H118" s="252" t="s">
        <v>641</v>
      </c>
      <c r="I118" s="252" t="s">
        <v>164</v>
      </c>
      <c r="J118" s="252" t="s">
        <v>164</v>
      </c>
      <c r="K118" s="252"/>
      <c r="L118" s="252"/>
      <c r="M118" s="252"/>
      <c r="N118" s="252"/>
      <c r="O118" s="252"/>
      <c r="P118" s="253">
        <f t="shared" si="47"/>
        <v>0</v>
      </c>
      <c r="Q118" s="253">
        <f t="shared" si="33"/>
        <v>0</v>
      </c>
      <c r="R118" s="253">
        <f t="shared" si="34"/>
        <v>0</v>
      </c>
      <c r="S118" s="253">
        <f t="shared" si="35"/>
        <v>0</v>
      </c>
      <c r="T118" s="253">
        <f t="shared" si="36"/>
        <v>0</v>
      </c>
      <c r="U118" s="253">
        <f t="shared" si="37"/>
        <v>0</v>
      </c>
      <c r="V118" s="253">
        <f t="shared" si="38"/>
        <v>0</v>
      </c>
      <c r="W118" s="253">
        <f t="shared" si="39"/>
        <v>0</v>
      </c>
      <c r="X118" s="253">
        <f t="shared" si="40"/>
        <v>0</v>
      </c>
      <c r="Y118" s="253">
        <f t="shared" si="41"/>
        <v>0</v>
      </c>
      <c r="Z118" s="253">
        <f t="shared" si="42"/>
        <v>0</v>
      </c>
      <c r="AA118" s="253">
        <f t="shared" si="43"/>
        <v>0</v>
      </c>
      <c r="AB118" s="253">
        <f t="shared" si="44"/>
        <v>0</v>
      </c>
      <c r="AC118" s="253">
        <f t="shared" si="45"/>
        <v>0</v>
      </c>
      <c r="AD118" s="253">
        <f t="shared" si="46"/>
        <v>0</v>
      </c>
      <c r="AE118" s="395"/>
      <c r="AH118" s="395"/>
      <c r="AI118" s="395"/>
      <c r="AJ118" s="395"/>
      <c r="AK118" s="395"/>
      <c r="AL118" s="395"/>
      <c r="AM118" s="395"/>
      <c r="AN118" s="395"/>
      <c r="AO118" s="395"/>
    </row>
    <row r="119" spans="1:41" x14ac:dyDescent="0.2">
      <c r="A119" s="253" t="s">
        <v>742</v>
      </c>
      <c r="B119" s="251"/>
      <c r="C119" s="252" t="s">
        <v>641</v>
      </c>
      <c r="D119" s="252" t="s">
        <v>164</v>
      </c>
      <c r="E119" s="252" t="s">
        <v>164</v>
      </c>
      <c r="F119" s="252" t="s">
        <v>641</v>
      </c>
      <c r="G119" s="252" t="s">
        <v>164</v>
      </c>
      <c r="H119" s="252" t="s">
        <v>641</v>
      </c>
      <c r="I119" s="252" t="s">
        <v>164</v>
      </c>
      <c r="J119" s="252" t="s">
        <v>164</v>
      </c>
      <c r="K119" s="252"/>
      <c r="L119" s="252"/>
      <c r="M119" s="252"/>
      <c r="N119" s="252"/>
      <c r="O119" s="252"/>
      <c r="P119" s="253">
        <f t="shared" si="47"/>
        <v>0</v>
      </c>
      <c r="Q119" s="253">
        <f t="shared" si="33"/>
        <v>0</v>
      </c>
      <c r="R119" s="253">
        <f t="shared" si="34"/>
        <v>0</v>
      </c>
      <c r="S119" s="253">
        <f t="shared" si="35"/>
        <v>0</v>
      </c>
      <c r="T119" s="253">
        <f t="shared" si="36"/>
        <v>0</v>
      </c>
      <c r="U119" s="253">
        <f t="shared" si="37"/>
        <v>0</v>
      </c>
      <c r="V119" s="253">
        <f t="shared" si="38"/>
        <v>0</v>
      </c>
      <c r="W119" s="253">
        <f t="shared" si="39"/>
        <v>0</v>
      </c>
      <c r="X119" s="253">
        <f t="shared" si="40"/>
        <v>0</v>
      </c>
      <c r="Y119" s="253">
        <f t="shared" si="41"/>
        <v>0</v>
      </c>
      <c r="Z119" s="253">
        <f t="shared" si="42"/>
        <v>0</v>
      </c>
      <c r="AA119" s="253">
        <f t="shared" si="43"/>
        <v>0</v>
      </c>
      <c r="AB119" s="253">
        <f t="shared" si="44"/>
        <v>0</v>
      </c>
      <c r="AC119" s="253">
        <f t="shared" si="45"/>
        <v>0</v>
      </c>
      <c r="AD119" s="253">
        <f t="shared" si="46"/>
        <v>0</v>
      </c>
      <c r="AE119" s="395"/>
      <c r="AH119" s="395"/>
      <c r="AI119" s="395"/>
      <c r="AJ119" s="395"/>
      <c r="AK119" s="395"/>
      <c r="AL119" s="395"/>
      <c r="AM119" s="395"/>
      <c r="AN119" s="395"/>
      <c r="AO119" s="395"/>
    </row>
    <row r="120" spans="1:41" x14ac:dyDescent="0.2">
      <c r="A120" s="253" t="s">
        <v>743</v>
      </c>
      <c r="B120" s="251"/>
      <c r="C120" s="252" t="s">
        <v>641</v>
      </c>
      <c r="D120" s="252" t="s">
        <v>164</v>
      </c>
      <c r="E120" s="252" t="s">
        <v>164</v>
      </c>
      <c r="F120" s="252" t="s">
        <v>641</v>
      </c>
      <c r="G120" s="252" t="s">
        <v>164</v>
      </c>
      <c r="H120" s="252" t="s">
        <v>164</v>
      </c>
      <c r="I120" s="252" t="s">
        <v>164</v>
      </c>
      <c r="J120" s="252" t="s">
        <v>164</v>
      </c>
      <c r="K120" s="252"/>
      <c r="L120" s="252"/>
      <c r="M120" s="252"/>
      <c r="N120" s="252"/>
      <c r="O120" s="252"/>
      <c r="P120" s="253">
        <f t="shared" si="47"/>
        <v>0</v>
      </c>
      <c r="Q120" s="253">
        <f t="shared" si="33"/>
        <v>0</v>
      </c>
      <c r="R120" s="253">
        <f t="shared" si="34"/>
        <v>0</v>
      </c>
      <c r="S120" s="253">
        <f t="shared" si="35"/>
        <v>0</v>
      </c>
      <c r="T120" s="253">
        <f t="shared" si="36"/>
        <v>0</v>
      </c>
      <c r="U120" s="253">
        <f t="shared" si="37"/>
        <v>0</v>
      </c>
      <c r="V120" s="253">
        <f t="shared" si="38"/>
        <v>0</v>
      </c>
      <c r="W120" s="253">
        <f t="shared" si="39"/>
        <v>0</v>
      </c>
      <c r="X120" s="253">
        <f t="shared" si="40"/>
        <v>0</v>
      </c>
      <c r="Y120" s="253">
        <f t="shared" si="41"/>
        <v>0</v>
      </c>
      <c r="Z120" s="253">
        <f t="shared" si="42"/>
        <v>0</v>
      </c>
      <c r="AA120" s="253">
        <f t="shared" si="43"/>
        <v>0</v>
      </c>
      <c r="AB120" s="253">
        <f t="shared" si="44"/>
        <v>0</v>
      </c>
      <c r="AC120" s="253">
        <f t="shared" si="45"/>
        <v>0</v>
      </c>
      <c r="AD120" s="253">
        <f t="shared" si="46"/>
        <v>0</v>
      </c>
      <c r="AE120" s="395"/>
      <c r="AH120" s="395"/>
      <c r="AI120" s="395"/>
      <c r="AJ120" s="395"/>
      <c r="AK120" s="395"/>
      <c r="AL120" s="395"/>
      <c r="AM120" s="395"/>
      <c r="AN120" s="395"/>
      <c r="AO120" s="395"/>
    </row>
    <row r="121" spans="1:41" x14ac:dyDescent="0.2">
      <c r="A121" s="253" t="s">
        <v>744</v>
      </c>
      <c r="B121" s="251"/>
      <c r="C121" s="252" t="s">
        <v>641</v>
      </c>
      <c r="D121" s="252" t="s">
        <v>164</v>
      </c>
      <c r="E121" s="252" t="s">
        <v>164</v>
      </c>
      <c r="F121" s="252" t="s">
        <v>641</v>
      </c>
      <c r="G121" s="252" t="s">
        <v>164</v>
      </c>
      <c r="H121" s="252" t="s">
        <v>641</v>
      </c>
      <c r="I121" s="252" t="s">
        <v>164</v>
      </c>
      <c r="J121" s="252" t="s">
        <v>164</v>
      </c>
      <c r="K121" s="252"/>
      <c r="L121" s="252"/>
      <c r="M121" s="252"/>
      <c r="N121" s="252"/>
      <c r="O121" s="252"/>
      <c r="P121" s="253">
        <f t="shared" si="47"/>
        <v>0</v>
      </c>
      <c r="Q121" s="253">
        <f t="shared" si="33"/>
        <v>0</v>
      </c>
      <c r="R121" s="253">
        <f t="shared" si="34"/>
        <v>0</v>
      </c>
      <c r="S121" s="253">
        <f t="shared" si="35"/>
        <v>0</v>
      </c>
      <c r="T121" s="253">
        <f t="shared" si="36"/>
        <v>0</v>
      </c>
      <c r="U121" s="253">
        <f t="shared" si="37"/>
        <v>0</v>
      </c>
      <c r="V121" s="253">
        <f t="shared" si="38"/>
        <v>0</v>
      </c>
      <c r="W121" s="253">
        <f t="shared" si="39"/>
        <v>0</v>
      </c>
      <c r="X121" s="253">
        <f t="shared" si="40"/>
        <v>0</v>
      </c>
      <c r="Y121" s="253">
        <f t="shared" si="41"/>
        <v>0</v>
      </c>
      <c r="Z121" s="253">
        <f t="shared" si="42"/>
        <v>0</v>
      </c>
      <c r="AA121" s="253">
        <f t="shared" si="43"/>
        <v>0</v>
      </c>
      <c r="AB121" s="253">
        <f t="shared" si="44"/>
        <v>0</v>
      </c>
      <c r="AC121" s="253">
        <f t="shared" si="45"/>
        <v>0</v>
      </c>
      <c r="AD121" s="253">
        <f t="shared" si="46"/>
        <v>0</v>
      </c>
      <c r="AE121" s="395"/>
      <c r="AH121" s="395"/>
      <c r="AI121" s="395"/>
      <c r="AJ121" s="395"/>
      <c r="AK121" s="395"/>
      <c r="AL121" s="395"/>
      <c r="AM121" s="395"/>
      <c r="AN121" s="395"/>
      <c r="AO121" s="395"/>
    </row>
    <row r="122" spans="1:41" x14ac:dyDescent="0.2">
      <c r="A122" s="253" t="s">
        <v>745</v>
      </c>
      <c r="B122" s="251"/>
      <c r="C122" s="252" t="s">
        <v>641</v>
      </c>
      <c r="D122" s="252" t="s">
        <v>164</v>
      </c>
      <c r="E122" s="252" t="s">
        <v>164</v>
      </c>
      <c r="F122" s="252" t="s">
        <v>164</v>
      </c>
      <c r="G122" s="252" t="s">
        <v>164</v>
      </c>
      <c r="H122" s="252" t="s">
        <v>164</v>
      </c>
      <c r="I122" s="252" t="s">
        <v>164</v>
      </c>
      <c r="J122" s="252" t="s">
        <v>164</v>
      </c>
      <c r="K122" s="252"/>
      <c r="L122" s="252"/>
      <c r="M122" s="252"/>
      <c r="N122" s="252"/>
      <c r="O122" s="252"/>
      <c r="P122" s="253">
        <f t="shared" si="47"/>
        <v>0</v>
      </c>
      <c r="Q122" s="253">
        <f t="shared" si="33"/>
        <v>0</v>
      </c>
      <c r="R122" s="253">
        <f t="shared" si="34"/>
        <v>0</v>
      </c>
      <c r="S122" s="253">
        <f t="shared" si="35"/>
        <v>0</v>
      </c>
      <c r="T122" s="253">
        <f t="shared" si="36"/>
        <v>0</v>
      </c>
      <c r="U122" s="253">
        <f t="shared" si="37"/>
        <v>0</v>
      </c>
      <c r="V122" s="253">
        <f t="shared" si="38"/>
        <v>0</v>
      </c>
      <c r="W122" s="253">
        <f t="shared" si="39"/>
        <v>0</v>
      </c>
      <c r="X122" s="253">
        <f t="shared" si="40"/>
        <v>0</v>
      </c>
      <c r="Y122" s="253">
        <f t="shared" si="41"/>
        <v>0</v>
      </c>
      <c r="Z122" s="253">
        <f t="shared" si="42"/>
        <v>0</v>
      </c>
      <c r="AA122" s="253">
        <f t="shared" si="43"/>
        <v>0</v>
      </c>
      <c r="AB122" s="253">
        <f t="shared" si="44"/>
        <v>0</v>
      </c>
      <c r="AC122" s="253">
        <f t="shared" si="45"/>
        <v>0</v>
      </c>
      <c r="AD122" s="253">
        <f t="shared" si="46"/>
        <v>0</v>
      </c>
      <c r="AE122" s="395"/>
      <c r="AH122" s="395"/>
      <c r="AI122" s="395"/>
      <c r="AJ122" s="395"/>
      <c r="AK122" s="395"/>
      <c r="AL122" s="395"/>
      <c r="AM122" s="395"/>
      <c r="AN122" s="395"/>
      <c r="AO122" s="395"/>
    </row>
    <row r="123" spans="1:41" x14ac:dyDescent="0.2">
      <c r="A123" s="253" t="s">
        <v>746</v>
      </c>
      <c r="B123" s="251"/>
      <c r="C123" s="252" t="s">
        <v>164</v>
      </c>
      <c r="D123" s="252" t="s">
        <v>164</v>
      </c>
      <c r="E123" s="252" t="s">
        <v>164</v>
      </c>
      <c r="F123" s="252" t="s">
        <v>164</v>
      </c>
      <c r="G123" s="252" t="s">
        <v>164</v>
      </c>
      <c r="H123" s="252" t="s">
        <v>641</v>
      </c>
      <c r="I123" s="252" t="s">
        <v>164</v>
      </c>
      <c r="J123" s="252" t="s">
        <v>164</v>
      </c>
      <c r="K123" s="252"/>
      <c r="L123" s="252"/>
      <c r="M123" s="252"/>
      <c r="N123" s="252"/>
      <c r="O123" s="252"/>
      <c r="P123" s="253">
        <f t="shared" si="47"/>
        <v>0</v>
      </c>
      <c r="Q123" s="253">
        <f t="shared" si="33"/>
        <v>0</v>
      </c>
      <c r="R123" s="253">
        <f t="shared" si="34"/>
        <v>0</v>
      </c>
      <c r="S123" s="253">
        <f t="shared" si="35"/>
        <v>0</v>
      </c>
      <c r="T123" s="253">
        <f t="shared" si="36"/>
        <v>0</v>
      </c>
      <c r="U123" s="253">
        <f t="shared" si="37"/>
        <v>0</v>
      </c>
      <c r="V123" s="253">
        <f t="shared" si="38"/>
        <v>0</v>
      </c>
      <c r="W123" s="253">
        <f t="shared" si="39"/>
        <v>0</v>
      </c>
      <c r="X123" s="253">
        <f t="shared" si="40"/>
        <v>0</v>
      </c>
      <c r="Y123" s="253">
        <f t="shared" si="41"/>
        <v>0</v>
      </c>
      <c r="Z123" s="253">
        <f t="shared" si="42"/>
        <v>0</v>
      </c>
      <c r="AA123" s="253">
        <f t="shared" si="43"/>
        <v>0</v>
      </c>
      <c r="AB123" s="253">
        <f t="shared" si="44"/>
        <v>0</v>
      </c>
      <c r="AC123" s="253">
        <f t="shared" si="45"/>
        <v>0</v>
      </c>
      <c r="AD123" s="253">
        <f t="shared" si="46"/>
        <v>0</v>
      </c>
      <c r="AE123" s="395"/>
      <c r="AH123" s="395"/>
      <c r="AI123" s="395"/>
      <c r="AJ123" s="395"/>
      <c r="AK123" s="395"/>
      <c r="AL123" s="395"/>
      <c r="AM123" s="395"/>
      <c r="AN123" s="395"/>
      <c r="AO123" s="395"/>
    </row>
    <row r="124" spans="1:41" hidden="1" x14ac:dyDescent="0.2">
      <c r="A124" s="253" t="s">
        <v>747</v>
      </c>
      <c r="B124" s="251"/>
      <c r="C124" s="252" t="s">
        <v>164</v>
      </c>
      <c r="D124" s="252" t="s">
        <v>164</v>
      </c>
      <c r="E124" s="252" t="s">
        <v>164</v>
      </c>
      <c r="F124" s="252" t="s">
        <v>164</v>
      </c>
      <c r="G124" s="252" t="s">
        <v>164</v>
      </c>
      <c r="H124" s="252" t="s">
        <v>164</v>
      </c>
      <c r="I124" s="252" t="s">
        <v>164</v>
      </c>
      <c r="J124" s="252" t="s">
        <v>164</v>
      </c>
      <c r="K124" s="252"/>
      <c r="L124" s="252"/>
      <c r="M124" s="252"/>
      <c r="N124" s="252"/>
      <c r="O124" s="252"/>
      <c r="P124" s="253">
        <f t="shared" si="47"/>
        <v>0</v>
      </c>
      <c r="Q124" s="253">
        <f t="shared" si="33"/>
        <v>0</v>
      </c>
      <c r="R124" s="253">
        <f t="shared" si="34"/>
        <v>0</v>
      </c>
      <c r="S124" s="253">
        <f t="shared" si="35"/>
        <v>0</v>
      </c>
      <c r="T124" s="253">
        <f t="shared" si="36"/>
        <v>0</v>
      </c>
      <c r="U124" s="253">
        <f t="shared" si="37"/>
        <v>0</v>
      </c>
      <c r="V124" s="253">
        <f t="shared" si="38"/>
        <v>0</v>
      </c>
      <c r="W124" s="253">
        <f t="shared" si="39"/>
        <v>0</v>
      </c>
      <c r="X124" s="253">
        <f t="shared" si="40"/>
        <v>0</v>
      </c>
      <c r="Y124" s="253">
        <f t="shared" si="41"/>
        <v>0</v>
      </c>
      <c r="Z124" s="253">
        <f t="shared" si="42"/>
        <v>0</v>
      </c>
      <c r="AA124" s="253">
        <f t="shared" si="43"/>
        <v>0</v>
      </c>
      <c r="AB124" s="253">
        <f t="shared" si="44"/>
        <v>0</v>
      </c>
      <c r="AC124" s="253">
        <f t="shared" si="45"/>
        <v>0</v>
      </c>
      <c r="AD124" s="253">
        <f t="shared" si="46"/>
        <v>0</v>
      </c>
      <c r="AE124" s="395"/>
      <c r="AH124" s="395"/>
      <c r="AI124" s="395"/>
      <c r="AJ124" s="395"/>
      <c r="AK124" s="395"/>
      <c r="AL124" s="395"/>
      <c r="AM124" s="395"/>
      <c r="AN124" s="395"/>
      <c r="AO124" s="395"/>
    </row>
    <row r="125" spans="1:41" x14ac:dyDescent="0.2">
      <c r="A125" s="253" t="s">
        <v>748</v>
      </c>
      <c r="B125" s="251"/>
      <c r="C125" s="252" t="s">
        <v>641</v>
      </c>
      <c r="D125" s="252" t="s">
        <v>164</v>
      </c>
      <c r="E125" s="252" t="s">
        <v>164</v>
      </c>
      <c r="F125" s="252" t="s">
        <v>641</v>
      </c>
      <c r="G125" s="252" t="s">
        <v>164</v>
      </c>
      <c r="H125" s="252" t="s">
        <v>641</v>
      </c>
      <c r="I125" s="252" t="s">
        <v>164</v>
      </c>
      <c r="J125" s="252" t="s">
        <v>164</v>
      </c>
      <c r="K125" s="252"/>
      <c r="L125" s="252"/>
      <c r="M125" s="252"/>
      <c r="N125" s="252"/>
      <c r="O125" s="252"/>
      <c r="P125" s="253">
        <f t="shared" si="47"/>
        <v>0</v>
      </c>
      <c r="Q125" s="253">
        <f t="shared" si="33"/>
        <v>0</v>
      </c>
      <c r="R125" s="253">
        <f t="shared" si="34"/>
        <v>0</v>
      </c>
      <c r="S125" s="253">
        <f t="shared" si="35"/>
        <v>0</v>
      </c>
      <c r="T125" s="253">
        <f t="shared" si="36"/>
        <v>0</v>
      </c>
      <c r="U125" s="253">
        <f t="shared" si="37"/>
        <v>0</v>
      </c>
      <c r="V125" s="253">
        <f t="shared" si="38"/>
        <v>0</v>
      </c>
      <c r="W125" s="253">
        <f t="shared" si="39"/>
        <v>0</v>
      </c>
      <c r="X125" s="253">
        <f t="shared" si="40"/>
        <v>0</v>
      </c>
      <c r="Y125" s="253">
        <f t="shared" si="41"/>
        <v>0</v>
      </c>
      <c r="Z125" s="253">
        <f t="shared" si="42"/>
        <v>0</v>
      </c>
      <c r="AA125" s="253">
        <f t="shared" si="43"/>
        <v>0</v>
      </c>
      <c r="AB125" s="253">
        <f t="shared" si="44"/>
        <v>0</v>
      </c>
      <c r="AC125" s="253">
        <f t="shared" si="45"/>
        <v>0</v>
      </c>
      <c r="AD125" s="253">
        <f t="shared" si="46"/>
        <v>0</v>
      </c>
      <c r="AE125" s="395"/>
      <c r="AH125" s="395"/>
      <c r="AI125" s="395"/>
      <c r="AJ125" s="395"/>
      <c r="AK125" s="395"/>
      <c r="AL125" s="395"/>
      <c r="AM125" s="395"/>
      <c r="AN125" s="395"/>
      <c r="AO125" s="395"/>
    </row>
    <row r="126" spans="1:41" x14ac:dyDescent="0.2">
      <c r="A126" s="253" t="s">
        <v>834</v>
      </c>
      <c r="B126" s="251"/>
      <c r="C126" s="252" t="s">
        <v>641</v>
      </c>
      <c r="D126" s="252" t="s">
        <v>164</v>
      </c>
      <c r="E126" s="252" t="s">
        <v>164</v>
      </c>
      <c r="F126" s="252" t="s">
        <v>164</v>
      </c>
      <c r="G126" s="252" t="s">
        <v>164</v>
      </c>
      <c r="H126" s="252" t="s">
        <v>164</v>
      </c>
      <c r="I126" s="252" t="s">
        <v>164</v>
      </c>
      <c r="J126" s="252" t="s">
        <v>164</v>
      </c>
      <c r="K126" s="252"/>
      <c r="L126" s="252"/>
      <c r="M126" s="252"/>
      <c r="N126" s="252"/>
      <c r="O126" s="252"/>
      <c r="P126" s="253">
        <f t="shared" si="47"/>
        <v>0</v>
      </c>
      <c r="Q126" s="253">
        <f t="shared" si="33"/>
        <v>0</v>
      </c>
      <c r="R126" s="253">
        <f t="shared" si="34"/>
        <v>0</v>
      </c>
      <c r="S126" s="253">
        <f t="shared" si="35"/>
        <v>0</v>
      </c>
      <c r="T126" s="253">
        <f t="shared" si="36"/>
        <v>0</v>
      </c>
      <c r="U126" s="253">
        <f t="shared" si="37"/>
        <v>0</v>
      </c>
      <c r="V126" s="253">
        <f t="shared" si="38"/>
        <v>0</v>
      </c>
      <c r="W126" s="253">
        <f t="shared" si="39"/>
        <v>0</v>
      </c>
      <c r="X126" s="253">
        <f t="shared" si="40"/>
        <v>0</v>
      </c>
      <c r="Y126" s="253">
        <f t="shared" si="41"/>
        <v>0</v>
      </c>
      <c r="Z126" s="253">
        <f t="shared" si="42"/>
        <v>0</v>
      </c>
      <c r="AA126" s="253">
        <f t="shared" si="43"/>
        <v>0</v>
      </c>
      <c r="AB126" s="253">
        <f t="shared" si="44"/>
        <v>0</v>
      </c>
      <c r="AC126" s="253">
        <f t="shared" si="45"/>
        <v>0</v>
      </c>
      <c r="AD126" s="253">
        <f t="shared" si="46"/>
        <v>0</v>
      </c>
      <c r="AE126" s="395"/>
      <c r="AH126" s="395"/>
      <c r="AI126" s="395"/>
      <c r="AJ126" s="395"/>
      <c r="AK126" s="395"/>
      <c r="AL126" s="395"/>
      <c r="AM126" s="395"/>
      <c r="AN126" s="395"/>
      <c r="AO126" s="395"/>
    </row>
    <row r="127" spans="1:41" x14ac:dyDescent="0.2">
      <c r="A127" s="253" t="s">
        <v>835</v>
      </c>
      <c r="B127" s="251"/>
      <c r="C127" s="252" t="s">
        <v>641</v>
      </c>
      <c r="D127" s="252" t="s">
        <v>164</v>
      </c>
      <c r="E127" s="252" t="s">
        <v>164</v>
      </c>
      <c r="F127" s="252" t="s">
        <v>164</v>
      </c>
      <c r="G127" s="252" t="s">
        <v>164</v>
      </c>
      <c r="H127" s="252" t="s">
        <v>164</v>
      </c>
      <c r="I127" s="252" t="s">
        <v>164</v>
      </c>
      <c r="J127" s="252" t="s">
        <v>164</v>
      </c>
      <c r="K127" s="252"/>
      <c r="L127" s="252"/>
      <c r="M127" s="252"/>
      <c r="N127" s="252"/>
      <c r="O127" s="252"/>
      <c r="P127" s="253">
        <f t="shared" si="47"/>
        <v>0</v>
      </c>
      <c r="Q127" s="253">
        <f t="shared" si="33"/>
        <v>0</v>
      </c>
      <c r="R127" s="253">
        <f t="shared" si="34"/>
        <v>0</v>
      </c>
      <c r="S127" s="253">
        <f t="shared" si="35"/>
        <v>0</v>
      </c>
      <c r="T127" s="253">
        <f t="shared" si="36"/>
        <v>0</v>
      </c>
      <c r="U127" s="253">
        <f t="shared" si="37"/>
        <v>0</v>
      </c>
      <c r="V127" s="253">
        <f t="shared" si="38"/>
        <v>0</v>
      </c>
      <c r="W127" s="253">
        <f t="shared" si="39"/>
        <v>0</v>
      </c>
      <c r="X127" s="253">
        <f t="shared" si="40"/>
        <v>0</v>
      </c>
      <c r="Y127" s="253">
        <f t="shared" si="41"/>
        <v>0</v>
      </c>
      <c r="Z127" s="253">
        <f t="shared" si="42"/>
        <v>0</v>
      </c>
      <c r="AA127" s="253">
        <f t="shared" si="43"/>
        <v>0</v>
      </c>
      <c r="AB127" s="253">
        <f t="shared" si="44"/>
        <v>0</v>
      </c>
      <c r="AC127" s="253">
        <f t="shared" si="45"/>
        <v>0</v>
      </c>
      <c r="AD127" s="253">
        <f t="shared" si="46"/>
        <v>0</v>
      </c>
      <c r="AE127" s="395"/>
      <c r="AH127" s="395"/>
      <c r="AI127" s="395"/>
      <c r="AJ127" s="395"/>
      <c r="AK127" s="395"/>
      <c r="AL127" s="395"/>
      <c r="AM127" s="395"/>
      <c r="AN127" s="395"/>
      <c r="AO127" s="395"/>
    </row>
    <row r="128" spans="1:41" x14ac:dyDescent="0.2">
      <c r="A128" s="253" t="s">
        <v>749</v>
      </c>
      <c r="B128" s="251"/>
      <c r="C128" s="252" t="s">
        <v>164</v>
      </c>
      <c r="D128" s="252" t="s">
        <v>164</v>
      </c>
      <c r="E128" s="252" t="s">
        <v>164</v>
      </c>
      <c r="F128" s="252" t="s">
        <v>164</v>
      </c>
      <c r="G128" s="252" t="s">
        <v>164</v>
      </c>
      <c r="H128" s="252" t="s">
        <v>641</v>
      </c>
      <c r="I128" s="252" t="s">
        <v>164</v>
      </c>
      <c r="J128" s="252" t="s">
        <v>164</v>
      </c>
      <c r="K128" s="252"/>
      <c r="L128" s="252"/>
      <c r="M128" s="252"/>
      <c r="N128" s="252"/>
      <c r="O128" s="252"/>
      <c r="P128" s="253">
        <f t="shared" si="47"/>
        <v>0</v>
      </c>
      <c r="Q128" s="253">
        <f t="shared" si="33"/>
        <v>0</v>
      </c>
      <c r="R128" s="253">
        <f t="shared" si="34"/>
        <v>0</v>
      </c>
      <c r="S128" s="253">
        <f t="shared" si="35"/>
        <v>0</v>
      </c>
      <c r="T128" s="253">
        <f t="shared" si="36"/>
        <v>0</v>
      </c>
      <c r="U128" s="253">
        <f t="shared" si="37"/>
        <v>0</v>
      </c>
      <c r="V128" s="253">
        <f t="shared" si="38"/>
        <v>0</v>
      </c>
      <c r="W128" s="253">
        <f t="shared" si="39"/>
        <v>0</v>
      </c>
      <c r="X128" s="253">
        <f t="shared" si="40"/>
        <v>0</v>
      </c>
      <c r="Y128" s="253">
        <f t="shared" si="41"/>
        <v>0</v>
      </c>
      <c r="Z128" s="253">
        <f t="shared" si="42"/>
        <v>0</v>
      </c>
      <c r="AA128" s="253">
        <f t="shared" si="43"/>
        <v>0</v>
      </c>
      <c r="AB128" s="253">
        <f t="shared" si="44"/>
        <v>0</v>
      </c>
      <c r="AC128" s="253">
        <f t="shared" si="45"/>
        <v>0</v>
      </c>
      <c r="AD128" s="253">
        <f t="shared" si="46"/>
        <v>0</v>
      </c>
      <c r="AE128" s="395"/>
      <c r="AH128" s="395"/>
      <c r="AI128" s="395"/>
      <c r="AJ128" s="395"/>
      <c r="AK128" s="395"/>
      <c r="AL128" s="395"/>
      <c r="AM128" s="395"/>
      <c r="AN128" s="395"/>
      <c r="AO128" s="395"/>
    </row>
    <row r="129" spans="1:41" x14ac:dyDescent="0.2">
      <c r="A129" s="253" t="s">
        <v>750</v>
      </c>
      <c r="B129" s="251"/>
      <c r="C129" s="252" t="s">
        <v>641</v>
      </c>
      <c r="D129" s="252" t="s">
        <v>164</v>
      </c>
      <c r="E129" s="252" t="s">
        <v>164</v>
      </c>
      <c r="F129" s="252" t="s">
        <v>641</v>
      </c>
      <c r="G129" s="252" t="s">
        <v>164</v>
      </c>
      <c r="H129" s="252" t="s">
        <v>641</v>
      </c>
      <c r="I129" s="252" t="s">
        <v>164</v>
      </c>
      <c r="J129" s="252" t="s">
        <v>164</v>
      </c>
      <c r="K129" s="252"/>
      <c r="L129" s="252"/>
      <c r="M129" s="252"/>
      <c r="N129" s="252"/>
      <c r="O129" s="252"/>
      <c r="P129" s="253">
        <f t="shared" si="47"/>
        <v>0</v>
      </c>
      <c r="Q129" s="253">
        <f t="shared" si="33"/>
        <v>0</v>
      </c>
      <c r="R129" s="253">
        <f t="shared" si="34"/>
        <v>0</v>
      </c>
      <c r="S129" s="253">
        <f t="shared" si="35"/>
        <v>0</v>
      </c>
      <c r="T129" s="253">
        <f t="shared" si="36"/>
        <v>0</v>
      </c>
      <c r="U129" s="253">
        <f t="shared" si="37"/>
        <v>0</v>
      </c>
      <c r="V129" s="253">
        <f t="shared" si="38"/>
        <v>0</v>
      </c>
      <c r="W129" s="253">
        <f t="shared" si="39"/>
        <v>0</v>
      </c>
      <c r="X129" s="253">
        <f t="shared" si="40"/>
        <v>0</v>
      </c>
      <c r="Y129" s="253">
        <f t="shared" si="41"/>
        <v>0</v>
      </c>
      <c r="Z129" s="253">
        <f t="shared" si="42"/>
        <v>0</v>
      </c>
      <c r="AA129" s="253">
        <f t="shared" si="43"/>
        <v>0</v>
      </c>
      <c r="AB129" s="253">
        <f t="shared" si="44"/>
        <v>0</v>
      </c>
      <c r="AC129" s="253">
        <f t="shared" si="45"/>
        <v>0</v>
      </c>
      <c r="AD129" s="253">
        <f t="shared" si="46"/>
        <v>0</v>
      </c>
      <c r="AE129" s="395"/>
      <c r="AH129" s="395"/>
      <c r="AI129" s="395"/>
      <c r="AJ129" s="395"/>
      <c r="AK129" s="395"/>
      <c r="AL129" s="395"/>
      <c r="AM129" s="395"/>
      <c r="AN129" s="395"/>
      <c r="AO129" s="395"/>
    </row>
    <row r="130" spans="1:41" x14ac:dyDescent="0.2">
      <c r="A130" s="253" t="s">
        <v>751</v>
      </c>
      <c r="B130" s="251"/>
      <c r="C130" s="252" t="s">
        <v>641</v>
      </c>
      <c r="D130" s="252" t="s">
        <v>164</v>
      </c>
      <c r="E130" s="252" t="s">
        <v>164</v>
      </c>
      <c r="F130" s="252" t="s">
        <v>641</v>
      </c>
      <c r="G130" s="252" t="s">
        <v>164</v>
      </c>
      <c r="H130" s="252" t="s">
        <v>641</v>
      </c>
      <c r="I130" s="252" t="s">
        <v>164</v>
      </c>
      <c r="J130" s="252" t="s">
        <v>164</v>
      </c>
      <c r="K130" s="252"/>
      <c r="L130" s="252"/>
      <c r="M130" s="252"/>
      <c r="N130" s="252"/>
      <c r="O130" s="252"/>
      <c r="P130" s="253">
        <f t="shared" si="47"/>
        <v>0</v>
      </c>
      <c r="Q130" s="253">
        <f t="shared" si="33"/>
        <v>0</v>
      </c>
      <c r="R130" s="253">
        <f t="shared" si="34"/>
        <v>0</v>
      </c>
      <c r="S130" s="253">
        <f t="shared" si="35"/>
        <v>0</v>
      </c>
      <c r="T130" s="253">
        <f t="shared" si="36"/>
        <v>0</v>
      </c>
      <c r="U130" s="253">
        <f t="shared" si="37"/>
        <v>0</v>
      </c>
      <c r="V130" s="253">
        <f t="shared" si="38"/>
        <v>0</v>
      </c>
      <c r="W130" s="253">
        <f t="shared" si="39"/>
        <v>0</v>
      </c>
      <c r="X130" s="253">
        <f t="shared" si="40"/>
        <v>0</v>
      </c>
      <c r="Y130" s="253">
        <f t="shared" si="41"/>
        <v>0</v>
      </c>
      <c r="Z130" s="253">
        <f t="shared" si="42"/>
        <v>0</v>
      </c>
      <c r="AA130" s="253">
        <f t="shared" si="43"/>
        <v>0</v>
      </c>
      <c r="AB130" s="253">
        <f t="shared" si="44"/>
        <v>0</v>
      </c>
      <c r="AC130" s="253">
        <f t="shared" si="45"/>
        <v>0</v>
      </c>
      <c r="AD130" s="253">
        <f t="shared" si="46"/>
        <v>0</v>
      </c>
      <c r="AE130" s="395"/>
      <c r="AH130" s="395"/>
      <c r="AI130" s="395"/>
      <c r="AJ130" s="395"/>
      <c r="AK130" s="395"/>
      <c r="AL130" s="395"/>
      <c r="AM130" s="395"/>
      <c r="AN130" s="395"/>
      <c r="AO130" s="395"/>
    </row>
    <row r="131" spans="1:41" x14ac:dyDescent="0.2">
      <c r="A131" s="253" t="s">
        <v>752</v>
      </c>
      <c r="B131" s="251"/>
      <c r="C131" s="252" t="s">
        <v>164</v>
      </c>
      <c r="D131" s="252" t="s">
        <v>164</v>
      </c>
      <c r="E131" s="252" t="s">
        <v>164</v>
      </c>
      <c r="F131" s="252" t="s">
        <v>164</v>
      </c>
      <c r="G131" s="252" t="s">
        <v>164</v>
      </c>
      <c r="H131" s="252" t="s">
        <v>641</v>
      </c>
      <c r="I131" s="252" t="s">
        <v>164</v>
      </c>
      <c r="J131" s="252" t="s">
        <v>164</v>
      </c>
      <c r="K131" s="252"/>
      <c r="L131" s="252"/>
      <c r="M131" s="252"/>
      <c r="N131" s="252"/>
      <c r="O131" s="252"/>
      <c r="P131" s="253">
        <f t="shared" si="47"/>
        <v>0</v>
      </c>
      <c r="Q131" s="253">
        <f t="shared" si="33"/>
        <v>0</v>
      </c>
      <c r="R131" s="253">
        <f t="shared" si="34"/>
        <v>0</v>
      </c>
      <c r="S131" s="253">
        <f t="shared" si="35"/>
        <v>0</v>
      </c>
      <c r="T131" s="253">
        <f t="shared" si="36"/>
        <v>0</v>
      </c>
      <c r="U131" s="253">
        <f t="shared" si="37"/>
        <v>0</v>
      </c>
      <c r="V131" s="253">
        <f t="shared" si="38"/>
        <v>0</v>
      </c>
      <c r="W131" s="253">
        <f t="shared" si="39"/>
        <v>0</v>
      </c>
      <c r="X131" s="253">
        <f t="shared" si="40"/>
        <v>0</v>
      </c>
      <c r="Y131" s="253">
        <f t="shared" si="41"/>
        <v>0</v>
      </c>
      <c r="Z131" s="253">
        <f t="shared" si="42"/>
        <v>0</v>
      </c>
      <c r="AA131" s="253">
        <f t="shared" si="43"/>
        <v>0</v>
      </c>
      <c r="AB131" s="253">
        <f t="shared" si="44"/>
        <v>0</v>
      </c>
      <c r="AC131" s="253">
        <f t="shared" si="45"/>
        <v>0</v>
      </c>
      <c r="AD131" s="253">
        <f t="shared" si="46"/>
        <v>0</v>
      </c>
      <c r="AE131" s="395"/>
      <c r="AH131" s="395"/>
      <c r="AI131" s="395"/>
      <c r="AJ131" s="395"/>
      <c r="AK131" s="395"/>
      <c r="AL131" s="395"/>
      <c r="AM131" s="395"/>
      <c r="AN131" s="395"/>
      <c r="AO131" s="395"/>
    </row>
    <row r="132" spans="1:41" x14ac:dyDescent="0.2">
      <c r="A132" s="253" t="s">
        <v>753</v>
      </c>
      <c r="B132" s="251"/>
      <c r="C132" s="252" t="s">
        <v>164</v>
      </c>
      <c r="D132" s="252" t="s">
        <v>164</v>
      </c>
      <c r="E132" s="252" t="s">
        <v>164</v>
      </c>
      <c r="F132" s="252" t="s">
        <v>641</v>
      </c>
      <c r="G132" s="252" t="s">
        <v>164</v>
      </c>
      <c r="H132" s="252" t="s">
        <v>164</v>
      </c>
      <c r="I132" s="252" t="s">
        <v>164</v>
      </c>
      <c r="J132" s="252" t="s">
        <v>164</v>
      </c>
      <c r="K132" s="252"/>
      <c r="L132" s="252"/>
      <c r="M132" s="252"/>
      <c r="N132" s="252"/>
      <c r="O132" s="252"/>
      <c r="P132" s="253">
        <f t="shared" si="47"/>
        <v>0</v>
      </c>
      <c r="Q132" s="253">
        <f t="shared" ref="Q132:Q196" si="48">IF($B132="X",IF(D132="X",1,0),0)</f>
        <v>0</v>
      </c>
      <c r="R132" s="253">
        <f t="shared" ref="R132:R196" si="49">IF($B132="X",IF(E132="X",1,0),0)</f>
        <v>0</v>
      </c>
      <c r="S132" s="253">
        <f t="shared" ref="S132:S196" si="50">IF($B132="X",IF(F132="X",1,0),0)</f>
        <v>0</v>
      </c>
      <c r="T132" s="253">
        <f t="shared" ref="T132:T196" si="51">IF($B132="X",IF(G132="X",1,0),0)</f>
        <v>0</v>
      </c>
      <c r="U132" s="253">
        <f t="shared" ref="U132:U196" si="52">IF($B132="X",IF(H132="X",1,0),0)</f>
        <v>0</v>
      </c>
      <c r="V132" s="253">
        <f t="shared" ref="V132:V196" si="53">IF($B132="X",IF(I132="X",1,0),0)</f>
        <v>0</v>
      </c>
      <c r="W132" s="253">
        <f t="shared" ref="W132:W196" si="54">IF($B132="X",IF(J132="X",1,0),0)</f>
        <v>0</v>
      </c>
      <c r="X132" s="253">
        <f t="shared" ref="X132:X196" si="55">IF($B132="X",IF(K132="X",1,0),0)</f>
        <v>0</v>
      </c>
      <c r="Y132" s="253">
        <f t="shared" ref="Y132:Y196" si="56">IF($B132="X",IF(L132="X",1,0),0)</f>
        <v>0</v>
      </c>
      <c r="Z132" s="253">
        <f t="shared" ref="Z132:Z196" si="57">IF($B132="X",IF(M132="X",1,0),0)</f>
        <v>0</v>
      </c>
      <c r="AA132" s="253">
        <f t="shared" ref="AA132:AA196" si="58">IF($B132="X",IF(N132="X",1,0),0)</f>
        <v>0</v>
      </c>
      <c r="AB132" s="253">
        <f t="shared" ref="AB132:AB196" si="59">IF($B132="X",IF(O132="X",1,0),0)</f>
        <v>0</v>
      </c>
      <c r="AC132" s="253">
        <f t="shared" ref="AC132:AC196" si="60">IF($B132="X",IF(P132="X",1,0),0)</f>
        <v>0</v>
      </c>
      <c r="AD132" s="253">
        <f t="shared" ref="AD132:AD196" si="61">SUM(P132:AC132)</f>
        <v>0</v>
      </c>
      <c r="AE132" s="395"/>
      <c r="AH132" s="395"/>
      <c r="AI132" s="395"/>
      <c r="AJ132" s="395"/>
      <c r="AK132" s="395"/>
      <c r="AL132" s="395"/>
      <c r="AM132" s="395"/>
      <c r="AN132" s="395"/>
      <c r="AO132" s="395"/>
    </row>
    <row r="133" spans="1:41" x14ac:dyDescent="0.2">
      <c r="A133" s="253" t="s">
        <v>754</v>
      </c>
      <c r="B133" s="251"/>
      <c r="C133" s="252" t="s">
        <v>641</v>
      </c>
      <c r="D133" s="252" t="s">
        <v>164</v>
      </c>
      <c r="E133" s="252" t="s">
        <v>164</v>
      </c>
      <c r="F133" s="252" t="s">
        <v>164</v>
      </c>
      <c r="G133" s="252" t="s">
        <v>164</v>
      </c>
      <c r="H133" s="252" t="s">
        <v>164</v>
      </c>
      <c r="I133" s="252" t="s">
        <v>164</v>
      </c>
      <c r="J133" s="252" t="s">
        <v>164</v>
      </c>
      <c r="K133" s="252"/>
      <c r="L133" s="252"/>
      <c r="M133" s="252"/>
      <c r="N133" s="252"/>
      <c r="O133" s="252"/>
      <c r="P133" s="253">
        <f t="shared" ref="P133:P197" si="62">IF($B133="X",IF(C133="X",1,0),0)</f>
        <v>0</v>
      </c>
      <c r="Q133" s="253">
        <f t="shared" si="48"/>
        <v>0</v>
      </c>
      <c r="R133" s="253">
        <f t="shared" si="49"/>
        <v>0</v>
      </c>
      <c r="S133" s="253">
        <f t="shared" si="50"/>
        <v>0</v>
      </c>
      <c r="T133" s="253">
        <f t="shared" si="51"/>
        <v>0</v>
      </c>
      <c r="U133" s="253">
        <f t="shared" si="52"/>
        <v>0</v>
      </c>
      <c r="V133" s="253">
        <f t="shared" si="53"/>
        <v>0</v>
      </c>
      <c r="W133" s="253">
        <f t="shared" si="54"/>
        <v>0</v>
      </c>
      <c r="X133" s="253">
        <f t="shared" si="55"/>
        <v>0</v>
      </c>
      <c r="Y133" s="253">
        <f t="shared" si="56"/>
        <v>0</v>
      </c>
      <c r="Z133" s="253">
        <f t="shared" si="57"/>
        <v>0</v>
      </c>
      <c r="AA133" s="253">
        <f t="shared" si="58"/>
        <v>0</v>
      </c>
      <c r="AB133" s="253">
        <f t="shared" si="59"/>
        <v>0</v>
      </c>
      <c r="AC133" s="253">
        <f t="shared" si="60"/>
        <v>0</v>
      </c>
      <c r="AD133" s="253">
        <f t="shared" si="61"/>
        <v>0</v>
      </c>
      <c r="AE133" s="395"/>
      <c r="AH133" s="395"/>
      <c r="AI133" s="395"/>
      <c r="AJ133" s="395"/>
      <c r="AK133" s="395"/>
      <c r="AL133" s="395"/>
      <c r="AM133" s="395"/>
      <c r="AN133" s="395"/>
      <c r="AO133" s="395"/>
    </row>
    <row r="134" spans="1:41" x14ac:dyDescent="0.2">
      <c r="A134" s="253" t="s">
        <v>755</v>
      </c>
      <c r="B134" s="251"/>
      <c r="C134" s="252" t="s">
        <v>641</v>
      </c>
      <c r="D134" s="252" t="s">
        <v>164</v>
      </c>
      <c r="E134" s="252" t="s">
        <v>164</v>
      </c>
      <c r="F134" s="252" t="s">
        <v>164</v>
      </c>
      <c r="G134" s="252" t="s">
        <v>164</v>
      </c>
      <c r="H134" s="252" t="s">
        <v>641</v>
      </c>
      <c r="I134" s="252" t="s">
        <v>164</v>
      </c>
      <c r="J134" s="252" t="s">
        <v>164</v>
      </c>
      <c r="K134" s="252"/>
      <c r="L134" s="252"/>
      <c r="M134" s="252"/>
      <c r="N134" s="252"/>
      <c r="O134" s="252"/>
      <c r="P134" s="253">
        <f t="shared" si="62"/>
        <v>0</v>
      </c>
      <c r="Q134" s="253">
        <f t="shared" si="48"/>
        <v>0</v>
      </c>
      <c r="R134" s="253">
        <f t="shared" si="49"/>
        <v>0</v>
      </c>
      <c r="S134" s="253">
        <f t="shared" si="50"/>
        <v>0</v>
      </c>
      <c r="T134" s="253">
        <f t="shared" si="51"/>
        <v>0</v>
      </c>
      <c r="U134" s="253">
        <f t="shared" si="52"/>
        <v>0</v>
      </c>
      <c r="V134" s="253">
        <f t="shared" si="53"/>
        <v>0</v>
      </c>
      <c r="W134" s="253">
        <f t="shared" si="54"/>
        <v>0</v>
      </c>
      <c r="X134" s="253">
        <f t="shared" si="55"/>
        <v>0</v>
      </c>
      <c r="Y134" s="253">
        <f t="shared" si="56"/>
        <v>0</v>
      </c>
      <c r="Z134" s="253">
        <f t="shared" si="57"/>
        <v>0</v>
      </c>
      <c r="AA134" s="253">
        <f t="shared" si="58"/>
        <v>0</v>
      </c>
      <c r="AB134" s="253">
        <f t="shared" si="59"/>
        <v>0</v>
      </c>
      <c r="AC134" s="253">
        <f t="shared" si="60"/>
        <v>0</v>
      </c>
      <c r="AD134" s="253">
        <f t="shared" si="61"/>
        <v>0</v>
      </c>
      <c r="AE134" s="395"/>
      <c r="AH134" s="395"/>
      <c r="AI134" s="395"/>
      <c r="AJ134" s="395"/>
      <c r="AK134" s="395"/>
      <c r="AL134" s="395"/>
      <c r="AM134" s="395"/>
      <c r="AN134" s="395"/>
      <c r="AO134" s="395"/>
    </row>
    <row r="135" spans="1:41" x14ac:dyDescent="0.2">
      <c r="A135" s="253" t="s">
        <v>756</v>
      </c>
      <c r="B135" s="251"/>
      <c r="C135" s="252" t="s">
        <v>641</v>
      </c>
      <c r="D135" s="252" t="s">
        <v>164</v>
      </c>
      <c r="E135" s="252" t="s">
        <v>164</v>
      </c>
      <c r="F135" s="252" t="s">
        <v>164</v>
      </c>
      <c r="G135" s="252" t="s">
        <v>164</v>
      </c>
      <c r="H135" s="252" t="s">
        <v>164</v>
      </c>
      <c r="I135" s="252" t="s">
        <v>164</v>
      </c>
      <c r="J135" s="252" t="s">
        <v>164</v>
      </c>
      <c r="K135" s="252"/>
      <c r="L135" s="252"/>
      <c r="M135" s="252"/>
      <c r="N135" s="252"/>
      <c r="O135" s="252"/>
      <c r="P135" s="253">
        <f t="shared" si="62"/>
        <v>0</v>
      </c>
      <c r="Q135" s="253">
        <f t="shared" si="48"/>
        <v>0</v>
      </c>
      <c r="R135" s="253">
        <f t="shared" si="49"/>
        <v>0</v>
      </c>
      <c r="S135" s="253">
        <f t="shared" si="50"/>
        <v>0</v>
      </c>
      <c r="T135" s="253">
        <f t="shared" si="51"/>
        <v>0</v>
      </c>
      <c r="U135" s="253">
        <f t="shared" si="52"/>
        <v>0</v>
      </c>
      <c r="V135" s="253">
        <f t="shared" si="53"/>
        <v>0</v>
      </c>
      <c r="W135" s="253">
        <f t="shared" si="54"/>
        <v>0</v>
      </c>
      <c r="X135" s="253">
        <f t="shared" si="55"/>
        <v>0</v>
      </c>
      <c r="Y135" s="253">
        <f t="shared" si="56"/>
        <v>0</v>
      </c>
      <c r="Z135" s="253">
        <f t="shared" si="57"/>
        <v>0</v>
      </c>
      <c r="AA135" s="253">
        <f t="shared" si="58"/>
        <v>0</v>
      </c>
      <c r="AB135" s="253">
        <f t="shared" si="59"/>
        <v>0</v>
      </c>
      <c r="AC135" s="253">
        <f t="shared" si="60"/>
        <v>0</v>
      </c>
      <c r="AD135" s="253">
        <f t="shared" si="61"/>
        <v>0</v>
      </c>
      <c r="AE135" s="395"/>
      <c r="AH135" s="395"/>
      <c r="AI135" s="395"/>
      <c r="AJ135" s="395"/>
      <c r="AK135" s="395"/>
      <c r="AL135" s="395"/>
      <c r="AM135" s="395"/>
      <c r="AN135" s="395"/>
      <c r="AO135" s="395"/>
    </row>
    <row r="136" spans="1:41" x14ac:dyDescent="0.2">
      <c r="A136" s="253" t="s">
        <v>757</v>
      </c>
      <c r="B136" s="251"/>
      <c r="C136" s="252" t="s">
        <v>641</v>
      </c>
      <c r="D136" s="252" t="s">
        <v>164</v>
      </c>
      <c r="E136" s="252" t="s">
        <v>164</v>
      </c>
      <c r="F136" s="252" t="s">
        <v>641</v>
      </c>
      <c r="G136" s="252" t="s">
        <v>164</v>
      </c>
      <c r="H136" s="252" t="s">
        <v>164</v>
      </c>
      <c r="I136" s="252" t="s">
        <v>164</v>
      </c>
      <c r="J136" s="252" t="s">
        <v>164</v>
      </c>
      <c r="K136" s="252"/>
      <c r="L136" s="252"/>
      <c r="M136" s="252"/>
      <c r="N136" s="252"/>
      <c r="O136" s="252"/>
      <c r="P136" s="253">
        <f t="shared" si="62"/>
        <v>0</v>
      </c>
      <c r="Q136" s="253">
        <f t="shared" si="48"/>
        <v>0</v>
      </c>
      <c r="R136" s="253">
        <f t="shared" si="49"/>
        <v>0</v>
      </c>
      <c r="S136" s="253">
        <f t="shared" si="50"/>
        <v>0</v>
      </c>
      <c r="T136" s="253">
        <f t="shared" si="51"/>
        <v>0</v>
      </c>
      <c r="U136" s="253">
        <f t="shared" si="52"/>
        <v>0</v>
      </c>
      <c r="V136" s="253">
        <f t="shared" si="53"/>
        <v>0</v>
      </c>
      <c r="W136" s="253">
        <f t="shared" si="54"/>
        <v>0</v>
      </c>
      <c r="X136" s="253">
        <f t="shared" si="55"/>
        <v>0</v>
      </c>
      <c r="Y136" s="253">
        <f t="shared" si="56"/>
        <v>0</v>
      </c>
      <c r="Z136" s="253">
        <f t="shared" si="57"/>
        <v>0</v>
      </c>
      <c r="AA136" s="253">
        <f t="shared" si="58"/>
        <v>0</v>
      </c>
      <c r="AB136" s="253">
        <f t="shared" si="59"/>
        <v>0</v>
      </c>
      <c r="AC136" s="253">
        <f t="shared" si="60"/>
        <v>0</v>
      </c>
      <c r="AD136" s="253">
        <f t="shared" si="61"/>
        <v>0</v>
      </c>
      <c r="AE136" s="395"/>
      <c r="AH136" s="395"/>
      <c r="AI136" s="395"/>
      <c r="AJ136" s="395"/>
      <c r="AK136" s="395"/>
      <c r="AL136" s="395"/>
      <c r="AM136" s="395"/>
      <c r="AN136" s="395"/>
      <c r="AO136" s="395"/>
    </row>
    <row r="137" spans="1:41" x14ac:dyDescent="0.2">
      <c r="A137" s="253" t="s">
        <v>758</v>
      </c>
      <c r="B137" s="251"/>
      <c r="C137" s="252" t="s">
        <v>641</v>
      </c>
      <c r="D137" s="252" t="s">
        <v>164</v>
      </c>
      <c r="E137" s="252" t="s">
        <v>164</v>
      </c>
      <c r="F137" s="252" t="s">
        <v>641</v>
      </c>
      <c r="G137" s="252" t="s">
        <v>164</v>
      </c>
      <c r="H137" s="252" t="s">
        <v>641</v>
      </c>
      <c r="I137" s="252" t="s">
        <v>164</v>
      </c>
      <c r="J137" s="252" t="s">
        <v>164</v>
      </c>
      <c r="K137" s="252"/>
      <c r="L137" s="252"/>
      <c r="M137" s="252"/>
      <c r="N137" s="252"/>
      <c r="O137" s="252"/>
      <c r="P137" s="253">
        <f t="shared" si="62"/>
        <v>0</v>
      </c>
      <c r="Q137" s="253">
        <f t="shared" si="48"/>
        <v>0</v>
      </c>
      <c r="R137" s="253">
        <f t="shared" si="49"/>
        <v>0</v>
      </c>
      <c r="S137" s="253">
        <f t="shared" si="50"/>
        <v>0</v>
      </c>
      <c r="T137" s="253">
        <f t="shared" si="51"/>
        <v>0</v>
      </c>
      <c r="U137" s="253">
        <f t="shared" si="52"/>
        <v>0</v>
      </c>
      <c r="V137" s="253">
        <f t="shared" si="53"/>
        <v>0</v>
      </c>
      <c r="W137" s="253">
        <f t="shared" si="54"/>
        <v>0</v>
      </c>
      <c r="X137" s="253">
        <f t="shared" si="55"/>
        <v>0</v>
      </c>
      <c r="Y137" s="253">
        <f t="shared" si="56"/>
        <v>0</v>
      </c>
      <c r="Z137" s="253">
        <f t="shared" si="57"/>
        <v>0</v>
      </c>
      <c r="AA137" s="253">
        <f t="shared" si="58"/>
        <v>0</v>
      </c>
      <c r="AB137" s="253">
        <f t="shared" si="59"/>
        <v>0</v>
      </c>
      <c r="AC137" s="253">
        <f t="shared" si="60"/>
        <v>0</v>
      </c>
      <c r="AD137" s="253">
        <f t="shared" si="61"/>
        <v>0</v>
      </c>
      <c r="AE137" s="395"/>
      <c r="AH137" s="395"/>
      <c r="AI137" s="395"/>
      <c r="AJ137" s="395"/>
      <c r="AK137" s="395"/>
      <c r="AL137" s="395"/>
      <c r="AM137" s="395"/>
      <c r="AN137" s="395"/>
      <c r="AO137" s="395"/>
    </row>
    <row r="138" spans="1:41" hidden="1" x14ac:dyDescent="0.2">
      <c r="A138" s="253" t="s">
        <v>759</v>
      </c>
      <c r="B138" s="251"/>
      <c r="C138" s="252" t="s">
        <v>164</v>
      </c>
      <c r="D138" s="252" t="s">
        <v>164</v>
      </c>
      <c r="E138" s="252" t="s">
        <v>164</v>
      </c>
      <c r="F138" s="252" t="s">
        <v>164</v>
      </c>
      <c r="G138" s="252" t="s">
        <v>164</v>
      </c>
      <c r="H138" s="252" t="s">
        <v>164</v>
      </c>
      <c r="I138" s="252" t="s">
        <v>164</v>
      </c>
      <c r="J138" s="252" t="s">
        <v>164</v>
      </c>
      <c r="K138" s="252"/>
      <c r="L138" s="252"/>
      <c r="M138" s="252"/>
      <c r="N138" s="252"/>
      <c r="O138" s="252"/>
      <c r="P138" s="253">
        <f t="shared" si="62"/>
        <v>0</v>
      </c>
      <c r="Q138" s="253">
        <f t="shared" si="48"/>
        <v>0</v>
      </c>
      <c r="R138" s="253">
        <f t="shared" si="49"/>
        <v>0</v>
      </c>
      <c r="S138" s="253">
        <f t="shared" si="50"/>
        <v>0</v>
      </c>
      <c r="T138" s="253">
        <f t="shared" si="51"/>
        <v>0</v>
      </c>
      <c r="U138" s="253">
        <f t="shared" si="52"/>
        <v>0</v>
      </c>
      <c r="V138" s="253">
        <f t="shared" si="53"/>
        <v>0</v>
      </c>
      <c r="W138" s="253">
        <f t="shared" si="54"/>
        <v>0</v>
      </c>
      <c r="X138" s="253">
        <f t="shared" si="55"/>
        <v>0</v>
      </c>
      <c r="Y138" s="253">
        <f t="shared" si="56"/>
        <v>0</v>
      </c>
      <c r="Z138" s="253">
        <f t="shared" si="57"/>
        <v>0</v>
      </c>
      <c r="AA138" s="253">
        <f t="shared" si="58"/>
        <v>0</v>
      </c>
      <c r="AB138" s="253">
        <f t="shared" si="59"/>
        <v>0</v>
      </c>
      <c r="AC138" s="253">
        <f t="shared" si="60"/>
        <v>0</v>
      </c>
      <c r="AD138" s="253">
        <f t="shared" si="61"/>
        <v>0</v>
      </c>
      <c r="AE138" s="395"/>
      <c r="AH138" s="395"/>
      <c r="AI138" s="395"/>
      <c r="AJ138" s="395"/>
      <c r="AK138" s="395"/>
      <c r="AL138" s="395"/>
      <c r="AM138" s="395"/>
      <c r="AN138" s="395"/>
      <c r="AO138" s="395"/>
    </row>
    <row r="139" spans="1:41" x14ac:dyDescent="0.2">
      <c r="A139" s="253" t="s">
        <v>836</v>
      </c>
      <c r="B139" s="251"/>
      <c r="C139" s="252" t="s">
        <v>164</v>
      </c>
      <c r="D139" s="252" t="s">
        <v>164</v>
      </c>
      <c r="E139" s="252" t="s">
        <v>164</v>
      </c>
      <c r="F139" s="252" t="s">
        <v>641</v>
      </c>
      <c r="G139" s="252" t="s">
        <v>164</v>
      </c>
      <c r="H139" s="252" t="s">
        <v>164</v>
      </c>
      <c r="I139" s="252" t="s">
        <v>164</v>
      </c>
      <c r="J139" s="252" t="s">
        <v>164</v>
      </c>
      <c r="K139" s="252"/>
      <c r="L139" s="252"/>
      <c r="M139" s="252"/>
      <c r="N139" s="252"/>
      <c r="O139" s="252"/>
      <c r="P139" s="253">
        <f t="shared" si="62"/>
        <v>0</v>
      </c>
      <c r="Q139" s="253">
        <f t="shared" si="48"/>
        <v>0</v>
      </c>
      <c r="R139" s="253">
        <f t="shared" si="49"/>
        <v>0</v>
      </c>
      <c r="S139" s="253">
        <f t="shared" si="50"/>
        <v>0</v>
      </c>
      <c r="T139" s="253">
        <f t="shared" si="51"/>
        <v>0</v>
      </c>
      <c r="U139" s="253">
        <f t="shared" si="52"/>
        <v>0</v>
      </c>
      <c r="V139" s="253">
        <f t="shared" si="53"/>
        <v>0</v>
      </c>
      <c r="W139" s="253">
        <f t="shared" si="54"/>
        <v>0</v>
      </c>
      <c r="X139" s="253">
        <f t="shared" si="55"/>
        <v>0</v>
      </c>
      <c r="Y139" s="253">
        <f t="shared" si="56"/>
        <v>0</v>
      </c>
      <c r="Z139" s="253">
        <f t="shared" si="57"/>
        <v>0</v>
      </c>
      <c r="AA139" s="253">
        <f t="shared" si="58"/>
        <v>0</v>
      </c>
      <c r="AB139" s="253">
        <f t="shared" si="59"/>
        <v>0</v>
      </c>
      <c r="AC139" s="253">
        <f t="shared" si="60"/>
        <v>0</v>
      </c>
      <c r="AD139" s="253">
        <f t="shared" si="61"/>
        <v>0</v>
      </c>
      <c r="AE139" s="395"/>
      <c r="AH139" s="395"/>
      <c r="AI139" s="395"/>
      <c r="AJ139" s="395"/>
      <c r="AK139" s="395"/>
      <c r="AL139" s="395"/>
      <c r="AM139" s="395"/>
      <c r="AN139" s="395"/>
      <c r="AO139" s="395"/>
    </row>
    <row r="140" spans="1:41" hidden="1" x14ac:dyDescent="0.2">
      <c r="A140" s="253" t="s">
        <v>837</v>
      </c>
      <c r="B140" s="251"/>
      <c r="C140" s="252" t="s">
        <v>164</v>
      </c>
      <c r="D140" s="252" t="s">
        <v>164</v>
      </c>
      <c r="E140" s="252" t="s">
        <v>164</v>
      </c>
      <c r="F140" s="252" t="s">
        <v>164</v>
      </c>
      <c r="G140" s="252" t="s">
        <v>164</v>
      </c>
      <c r="H140" s="252" t="s">
        <v>164</v>
      </c>
      <c r="I140" s="252" t="s">
        <v>164</v>
      </c>
      <c r="J140" s="252" t="s">
        <v>164</v>
      </c>
      <c r="K140" s="252"/>
      <c r="L140" s="252"/>
      <c r="M140" s="252"/>
      <c r="N140" s="252"/>
      <c r="O140" s="252"/>
      <c r="P140" s="253">
        <f t="shared" si="62"/>
        <v>0</v>
      </c>
      <c r="Q140" s="253">
        <f t="shared" si="48"/>
        <v>0</v>
      </c>
      <c r="R140" s="253">
        <f t="shared" si="49"/>
        <v>0</v>
      </c>
      <c r="S140" s="253">
        <f t="shared" si="50"/>
        <v>0</v>
      </c>
      <c r="T140" s="253">
        <f t="shared" si="51"/>
        <v>0</v>
      </c>
      <c r="U140" s="253">
        <f t="shared" si="52"/>
        <v>0</v>
      </c>
      <c r="V140" s="253">
        <f t="shared" si="53"/>
        <v>0</v>
      </c>
      <c r="W140" s="253">
        <f t="shared" si="54"/>
        <v>0</v>
      </c>
      <c r="X140" s="253">
        <f t="shared" si="55"/>
        <v>0</v>
      </c>
      <c r="Y140" s="253">
        <f t="shared" si="56"/>
        <v>0</v>
      </c>
      <c r="Z140" s="253">
        <f t="shared" si="57"/>
        <v>0</v>
      </c>
      <c r="AA140" s="253">
        <f t="shared" si="58"/>
        <v>0</v>
      </c>
      <c r="AB140" s="253">
        <f t="shared" si="59"/>
        <v>0</v>
      </c>
      <c r="AC140" s="253">
        <f t="shared" si="60"/>
        <v>0</v>
      </c>
      <c r="AD140" s="253">
        <f t="shared" si="61"/>
        <v>0</v>
      </c>
      <c r="AE140" s="395"/>
      <c r="AH140" s="395"/>
      <c r="AI140" s="395"/>
      <c r="AJ140" s="395"/>
      <c r="AK140" s="395"/>
      <c r="AL140" s="395"/>
      <c r="AM140" s="395"/>
      <c r="AN140" s="395"/>
      <c r="AO140" s="395"/>
    </row>
    <row r="141" spans="1:41" hidden="1" x14ac:dyDescent="0.2">
      <c r="A141" s="253" t="s">
        <v>760</v>
      </c>
      <c r="B141" s="251"/>
      <c r="C141" s="252" t="s">
        <v>164</v>
      </c>
      <c r="D141" s="252" t="s">
        <v>164</v>
      </c>
      <c r="E141" s="252" t="s">
        <v>164</v>
      </c>
      <c r="F141" s="252" t="s">
        <v>164</v>
      </c>
      <c r="G141" s="252" t="s">
        <v>164</v>
      </c>
      <c r="H141" s="252" t="s">
        <v>164</v>
      </c>
      <c r="I141" s="252" t="s">
        <v>164</v>
      </c>
      <c r="J141" s="252" t="s">
        <v>164</v>
      </c>
      <c r="K141" s="252"/>
      <c r="L141" s="252"/>
      <c r="M141" s="252"/>
      <c r="N141" s="252"/>
      <c r="O141" s="252"/>
      <c r="P141" s="253">
        <f t="shared" si="62"/>
        <v>0</v>
      </c>
      <c r="Q141" s="253">
        <f t="shared" si="48"/>
        <v>0</v>
      </c>
      <c r="R141" s="253">
        <f t="shared" si="49"/>
        <v>0</v>
      </c>
      <c r="S141" s="253">
        <f t="shared" si="50"/>
        <v>0</v>
      </c>
      <c r="T141" s="253">
        <f t="shared" si="51"/>
        <v>0</v>
      </c>
      <c r="U141" s="253">
        <f t="shared" si="52"/>
        <v>0</v>
      </c>
      <c r="V141" s="253">
        <f t="shared" si="53"/>
        <v>0</v>
      </c>
      <c r="W141" s="253">
        <f t="shared" si="54"/>
        <v>0</v>
      </c>
      <c r="X141" s="253">
        <f t="shared" si="55"/>
        <v>0</v>
      </c>
      <c r="Y141" s="253">
        <f t="shared" si="56"/>
        <v>0</v>
      </c>
      <c r="Z141" s="253">
        <f t="shared" si="57"/>
        <v>0</v>
      </c>
      <c r="AA141" s="253">
        <f t="shared" si="58"/>
        <v>0</v>
      </c>
      <c r="AB141" s="253">
        <f t="shared" si="59"/>
        <v>0</v>
      </c>
      <c r="AC141" s="253">
        <f t="shared" si="60"/>
        <v>0</v>
      </c>
      <c r="AD141" s="253">
        <f t="shared" si="61"/>
        <v>0</v>
      </c>
      <c r="AE141" s="395"/>
      <c r="AH141" s="395"/>
      <c r="AI141" s="395"/>
      <c r="AJ141" s="395"/>
      <c r="AK141" s="395"/>
      <c r="AL141" s="395"/>
      <c r="AM141" s="395"/>
      <c r="AN141" s="395"/>
      <c r="AO141" s="395"/>
    </row>
    <row r="142" spans="1:41" hidden="1" x14ac:dyDescent="0.2">
      <c r="A142" s="253" t="s">
        <v>838</v>
      </c>
      <c r="B142" s="251"/>
      <c r="C142" s="252" t="s">
        <v>164</v>
      </c>
      <c r="D142" s="252" t="s">
        <v>164</v>
      </c>
      <c r="E142" s="252" t="s">
        <v>164</v>
      </c>
      <c r="F142" s="252" t="s">
        <v>164</v>
      </c>
      <c r="G142" s="252" t="s">
        <v>164</v>
      </c>
      <c r="H142" s="252" t="s">
        <v>164</v>
      </c>
      <c r="I142" s="252" t="s">
        <v>164</v>
      </c>
      <c r="J142" s="252" t="s">
        <v>164</v>
      </c>
      <c r="K142" s="252"/>
      <c r="L142" s="252"/>
      <c r="M142" s="252"/>
      <c r="N142" s="252"/>
      <c r="O142" s="252"/>
      <c r="P142" s="253">
        <f t="shared" si="62"/>
        <v>0</v>
      </c>
      <c r="Q142" s="253">
        <f t="shared" si="48"/>
        <v>0</v>
      </c>
      <c r="R142" s="253">
        <f t="shared" si="49"/>
        <v>0</v>
      </c>
      <c r="S142" s="253">
        <f t="shared" si="50"/>
        <v>0</v>
      </c>
      <c r="T142" s="253">
        <f t="shared" si="51"/>
        <v>0</v>
      </c>
      <c r="U142" s="253">
        <f t="shared" si="52"/>
        <v>0</v>
      </c>
      <c r="V142" s="253">
        <f t="shared" si="53"/>
        <v>0</v>
      </c>
      <c r="W142" s="253">
        <f t="shared" si="54"/>
        <v>0</v>
      </c>
      <c r="X142" s="253">
        <f t="shared" si="55"/>
        <v>0</v>
      </c>
      <c r="Y142" s="253">
        <f t="shared" si="56"/>
        <v>0</v>
      </c>
      <c r="Z142" s="253">
        <f t="shared" si="57"/>
        <v>0</v>
      </c>
      <c r="AA142" s="253">
        <f t="shared" si="58"/>
        <v>0</v>
      </c>
      <c r="AB142" s="253">
        <f t="shared" si="59"/>
        <v>0</v>
      </c>
      <c r="AC142" s="253">
        <f t="shared" si="60"/>
        <v>0</v>
      </c>
      <c r="AD142" s="253">
        <f t="shared" si="61"/>
        <v>0</v>
      </c>
      <c r="AE142" s="395"/>
      <c r="AH142" s="395"/>
      <c r="AI142" s="395"/>
      <c r="AJ142" s="395"/>
      <c r="AK142" s="395"/>
      <c r="AL142" s="395"/>
      <c r="AM142" s="395"/>
      <c r="AN142" s="395"/>
      <c r="AO142" s="395"/>
    </row>
    <row r="143" spans="1:41" x14ac:dyDescent="0.2">
      <c r="A143" s="253" t="s">
        <v>761</v>
      </c>
      <c r="B143" s="251"/>
      <c r="C143" s="252" t="s">
        <v>641</v>
      </c>
      <c r="D143" s="252" t="s">
        <v>164</v>
      </c>
      <c r="E143" s="252" t="s">
        <v>164</v>
      </c>
      <c r="F143" s="252" t="s">
        <v>641</v>
      </c>
      <c r="G143" s="252" t="s">
        <v>164</v>
      </c>
      <c r="H143" s="252" t="s">
        <v>641</v>
      </c>
      <c r="I143" s="252" t="s">
        <v>164</v>
      </c>
      <c r="J143" s="252" t="s">
        <v>164</v>
      </c>
      <c r="K143" s="252"/>
      <c r="L143" s="252"/>
      <c r="M143" s="252"/>
      <c r="N143" s="252"/>
      <c r="O143" s="252"/>
      <c r="P143" s="253">
        <f t="shared" si="62"/>
        <v>0</v>
      </c>
      <c r="Q143" s="253">
        <f t="shared" si="48"/>
        <v>0</v>
      </c>
      <c r="R143" s="253">
        <f t="shared" si="49"/>
        <v>0</v>
      </c>
      <c r="S143" s="253">
        <f t="shared" si="50"/>
        <v>0</v>
      </c>
      <c r="T143" s="253">
        <f t="shared" si="51"/>
        <v>0</v>
      </c>
      <c r="U143" s="253">
        <f t="shared" si="52"/>
        <v>0</v>
      </c>
      <c r="V143" s="253">
        <f t="shared" si="53"/>
        <v>0</v>
      </c>
      <c r="W143" s="253">
        <f t="shared" si="54"/>
        <v>0</v>
      </c>
      <c r="X143" s="253">
        <f t="shared" si="55"/>
        <v>0</v>
      </c>
      <c r="Y143" s="253">
        <f t="shared" si="56"/>
        <v>0</v>
      </c>
      <c r="Z143" s="253">
        <f t="shared" si="57"/>
        <v>0</v>
      </c>
      <c r="AA143" s="253">
        <f t="shared" si="58"/>
        <v>0</v>
      </c>
      <c r="AB143" s="253">
        <f t="shared" si="59"/>
        <v>0</v>
      </c>
      <c r="AC143" s="253">
        <f t="shared" si="60"/>
        <v>0</v>
      </c>
      <c r="AD143" s="253">
        <f t="shared" si="61"/>
        <v>0</v>
      </c>
      <c r="AE143" s="395"/>
      <c r="AH143" s="395"/>
      <c r="AI143" s="395"/>
      <c r="AJ143" s="395"/>
      <c r="AK143" s="395"/>
      <c r="AL143" s="395"/>
      <c r="AM143" s="395"/>
      <c r="AN143" s="395"/>
      <c r="AO143" s="395"/>
    </row>
    <row r="144" spans="1:41" x14ac:dyDescent="0.2">
      <c r="A144" s="253" t="s">
        <v>762</v>
      </c>
      <c r="B144" s="251"/>
      <c r="C144" s="252" t="s">
        <v>641</v>
      </c>
      <c r="D144" s="252" t="s">
        <v>164</v>
      </c>
      <c r="E144" s="252" t="s">
        <v>164</v>
      </c>
      <c r="F144" s="252" t="s">
        <v>641</v>
      </c>
      <c r="G144" s="252" t="s">
        <v>164</v>
      </c>
      <c r="H144" s="252" t="s">
        <v>641</v>
      </c>
      <c r="I144" s="252" t="s">
        <v>164</v>
      </c>
      <c r="J144" s="252" t="s">
        <v>164</v>
      </c>
      <c r="K144" s="252"/>
      <c r="L144" s="252"/>
      <c r="M144" s="252"/>
      <c r="N144" s="252"/>
      <c r="O144" s="252"/>
      <c r="P144" s="253">
        <f t="shared" si="62"/>
        <v>0</v>
      </c>
      <c r="Q144" s="253">
        <f t="shared" si="48"/>
        <v>0</v>
      </c>
      <c r="R144" s="253">
        <f t="shared" si="49"/>
        <v>0</v>
      </c>
      <c r="S144" s="253">
        <f t="shared" si="50"/>
        <v>0</v>
      </c>
      <c r="T144" s="253">
        <f t="shared" si="51"/>
        <v>0</v>
      </c>
      <c r="U144" s="253">
        <f t="shared" si="52"/>
        <v>0</v>
      </c>
      <c r="V144" s="253">
        <f t="shared" si="53"/>
        <v>0</v>
      </c>
      <c r="W144" s="253">
        <f t="shared" si="54"/>
        <v>0</v>
      </c>
      <c r="X144" s="253">
        <f t="shared" si="55"/>
        <v>0</v>
      </c>
      <c r="Y144" s="253">
        <f t="shared" si="56"/>
        <v>0</v>
      </c>
      <c r="Z144" s="253">
        <f t="shared" si="57"/>
        <v>0</v>
      </c>
      <c r="AA144" s="253">
        <f t="shared" si="58"/>
        <v>0</v>
      </c>
      <c r="AB144" s="253">
        <f t="shared" si="59"/>
        <v>0</v>
      </c>
      <c r="AC144" s="253">
        <f t="shared" si="60"/>
        <v>0</v>
      </c>
      <c r="AD144" s="253">
        <f t="shared" si="61"/>
        <v>0</v>
      </c>
      <c r="AE144" s="395"/>
      <c r="AH144" s="395"/>
      <c r="AI144" s="395"/>
      <c r="AJ144" s="395"/>
      <c r="AK144" s="395"/>
      <c r="AL144" s="395"/>
      <c r="AM144" s="395"/>
      <c r="AN144" s="395"/>
      <c r="AO144" s="395"/>
    </row>
    <row r="145" spans="1:41" x14ac:dyDescent="0.2">
      <c r="A145" s="253" t="s">
        <v>763</v>
      </c>
      <c r="B145" s="251"/>
      <c r="C145" s="252" t="s">
        <v>164</v>
      </c>
      <c r="D145" s="252" t="s">
        <v>164</v>
      </c>
      <c r="E145" s="252" t="s">
        <v>164</v>
      </c>
      <c r="F145" s="252" t="s">
        <v>164</v>
      </c>
      <c r="G145" s="252" t="s">
        <v>164</v>
      </c>
      <c r="H145" s="252" t="s">
        <v>164</v>
      </c>
      <c r="I145" s="252" t="s">
        <v>164</v>
      </c>
      <c r="J145" s="252" t="s">
        <v>641</v>
      </c>
      <c r="K145" s="252"/>
      <c r="L145" s="252"/>
      <c r="M145" s="252"/>
      <c r="N145" s="252"/>
      <c r="O145" s="252"/>
      <c r="P145" s="253">
        <f t="shared" si="62"/>
        <v>0</v>
      </c>
      <c r="Q145" s="253">
        <f t="shared" si="48"/>
        <v>0</v>
      </c>
      <c r="R145" s="253">
        <f t="shared" si="49"/>
        <v>0</v>
      </c>
      <c r="S145" s="253">
        <f t="shared" si="50"/>
        <v>0</v>
      </c>
      <c r="T145" s="253">
        <f t="shared" si="51"/>
        <v>0</v>
      </c>
      <c r="U145" s="253">
        <f t="shared" si="52"/>
        <v>0</v>
      </c>
      <c r="V145" s="253">
        <f t="shared" si="53"/>
        <v>0</v>
      </c>
      <c r="W145" s="253">
        <f t="shared" si="54"/>
        <v>0</v>
      </c>
      <c r="X145" s="253">
        <f t="shared" si="55"/>
        <v>0</v>
      </c>
      <c r="Y145" s="253">
        <f t="shared" si="56"/>
        <v>0</v>
      </c>
      <c r="Z145" s="253">
        <f t="shared" si="57"/>
        <v>0</v>
      </c>
      <c r="AA145" s="253">
        <f t="shared" si="58"/>
        <v>0</v>
      </c>
      <c r="AB145" s="253">
        <f t="shared" si="59"/>
        <v>0</v>
      </c>
      <c r="AC145" s="253">
        <f t="shared" si="60"/>
        <v>0</v>
      </c>
      <c r="AD145" s="253">
        <f t="shared" si="61"/>
        <v>0</v>
      </c>
      <c r="AE145" s="395"/>
      <c r="AH145" s="395"/>
      <c r="AI145" s="395"/>
      <c r="AJ145" s="395"/>
      <c r="AK145" s="395"/>
      <c r="AL145" s="395"/>
      <c r="AM145" s="395"/>
      <c r="AN145" s="395"/>
      <c r="AO145" s="395"/>
    </row>
    <row r="146" spans="1:41" x14ac:dyDescent="0.2">
      <c r="A146" s="253" t="s">
        <v>764</v>
      </c>
      <c r="B146" s="251"/>
      <c r="C146" s="252" t="s">
        <v>641</v>
      </c>
      <c r="D146" s="252" t="s">
        <v>164</v>
      </c>
      <c r="E146" s="252" t="s">
        <v>164</v>
      </c>
      <c r="F146" s="252" t="s">
        <v>164</v>
      </c>
      <c r="G146" s="252" t="s">
        <v>164</v>
      </c>
      <c r="H146" s="252" t="s">
        <v>641</v>
      </c>
      <c r="I146" s="252" t="s">
        <v>164</v>
      </c>
      <c r="J146" s="252" t="s">
        <v>164</v>
      </c>
      <c r="K146" s="252"/>
      <c r="L146" s="252"/>
      <c r="M146" s="252"/>
      <c r="N146" s="252"/>
      <c r="O146" s="252"/>
      <c r="P146" s="253">
        <f t="shared" si="62"/>
        <v>0</v>
      </c>
      <c r="Q146" s="253">
        <f t="shared" si="48"/>
        <v>0</v>
      </c>
      <c r="R146" s="253">
        <f t="shared" si="49"/>
        <v>0</v>
      </c>
      <c r="S146" s="253">
        <f t="shared" si="50"/>
        <v>0</v>
      </c>
      <c r="T146" s="253">
        <f t="shared" si="51"/>
        <v>0</v>
      </c>
      <c r="U146" s="253">
        <f t="shared" si="52"/>
        <v>0</v>
      </c>
      <c r="V146" s="253">
        <f t="shared" si="53"/>
        <v>0</v>
      </c>
      <c r="W146" s="253">
        <f t="shared" si="54"/>
        <v>0</v>
      </c>
      <c r="X146" s="253">
        <f t="shared" si="55"/>
        <v>0</v>
      </c>
      <c r="Y146" s="253">
        <f t="shared" si="56"/>
        <v>0</v>
      </c>
      <c r="Z146" s="253">
        <f t="shared" si="57"/>
        <v>0</v>
      </c>
      <c r="AA146" s="253">
        <f t="shared" si="58"/>
        <v>0</v>
      </c>
      <c r="AB146" s="253">
        <f t="shared" si="59"/>
        <v>0</v>
      </c>
      <c r="AC146" s="253">
        <f t="shared" si="60"/>
        <v>0</v>
      </c>
      <c r="AD146" s="253">
        <f t="shared" si="61"/>
        <v>0</v>
      </c>
      <c r="AE146" s="395"/>
      <c r="AH146" s="395"/>
      <c r="AI146" s="395"/>
      <c r="AJ146" s="395"/>
      <c r="AK146" s="395"/>
      <c r="AL146" s="395"/>
      <c r="AM146" s="395"/>
      <c r="AN146" s="395"/>
      <c r="AO146" s="395"/>
    </row>
    <row r="147" spans="1:41" x14ac:dyDescent="0.2">
      <c r="A147" s="253" t="s">
        <v>765</v>
      </c>
      <c r="B147" s="251"/>
      <c r="C147" s="252" t="s">
        <v>641</v>
      </c>
      <c r="D147" s="252" t="s">
        <v>164</v>
      </c>
      <c r="E147" s="252" t="s">
        <v>164</v>
      </c>
      <c r="F147" s="252" t="s">
        <v>164</v>
      </c>
      <c r="G147" s="252" t="s">
        <v>164</v>
      </c>
      <c r="H147" s="252" t="s">
        <v>164</v>
      </c>
      <c r="I147" s="252" t="s">
        <v>164</v>
      </c>
      <c r="J147" s="252" t="s">
        <v>164</v>
      </c>
      <c r="K147" s="252"/>
      <c r="L147" s="252"/>
      <c r="M147" s="252"/>
      <c r="N147" s="252"/>
      <c r="O147" s="252"/>
      <c r="P147" s="253">
        <f t="shared" si="62"/>
        <v>0</v>
      </c>
      <c r="Q147" s="253">
        <f t="shared" si="48"/>
        <v>0</v>
      </c>
      <c r="R147" s="253">
        <f t="shared" si="49"/>
        <v>0</v>
      </c>
      <c r="S147" s="253">
        <f t="shared" si="50"/>
        <v>0</v>
      </c>
      <c r="T147" s="253">
        <f t="shared" si="51"/>
        <v>0</v>
      </c>
      <c r="U147" s="253">
        <f t="shared" si="52"/>
        <v>0</v>
      </c>
      <c r="V147" s="253">
        <f t="shared" si="53"/>
        <v>0</v>
      </c>
      <c r="W147" s="253">
        <f t="shared" si="54"/>
        <v>0</v>
      </c>
      <c r="X147" s="253">
        <f t="shared" si="55"/>
        <v>0</v>
      </c>
      <c r="Y147" s="253">
        <f t="shared" si="56"/>
        <v>0</v>
      </c>
      <c r="Z147" s="253">
        <f t="shared" si="57"/>
        <v>0</v>
      </c>
      <c r="AA147" s="253">
        <f t="shared" si="58"/>
        <v>0</v>
      </c>
      <c r="AB147" s="253">
        <f t="shared" si="59"/>
        <v>0</v>
      </c>
      <c r="AC147" s="253">
        <f t="shared" si="60"/>
        <v>0</v>
      </c>
      <c r="AD147" s="253">
        <f t="shared" si="61"/>
        <v>0</v>
      </c>
      <c r="AE147" s="395"/>
      <c r="AH147" s="395"/>
      <c r="AI147" s="395"/>
      <c r="AJ147" s="395"/>
      <c r="AK147" s="395"/>
      <c r="AL147" s="395"/>
      <c r="AM147" s="395"/>
      <c r="AN147" s="395"/>
      <c r="AO147" s="395"/>
    </row>
    <row r="148" spans="1:41" x14ac:dyDescent="0.2">
      <c r="A148" s="253" t="s">
        <v>766</v>
      </c>
      <c r="B148" s="251"/>
      <c r="C148" s="252" t="s">
        <v>164</v>
      </c>
      <c r="D148" s="252" t="s">
        <v>164</v>
      </c>
      <c r="E148" s="252" t="s">
        <v>164</v>
      </c>
      <c r="F148" s="252" t="s">
        <v>641</v>
      </c>
      <c r="G148" s="252" t="s">
        <v>164</v>
      </c>
      <c r="H148" s="252" t="s">
        <v>164</v>
      </c>
      <c r="I148" s="252" t="s">
        <v>164</v>
      </c>
      <c r="J148" s="252" t="s">
        <v>164</v>
      </c>
      <c r="K148" s="252"/>
      <c r="L148" s="252"/>
      <c r="M148" s="252"/>
      <c r="N148" s="252"/>
      <c r="O148" s="252"/>
      <c r="P148" s="253">
        <f t="shared" si="62"/>
        <v>0</v>
      </c>
      <c r="Q148" s="253">
        <f t="shared" si="48"/>
        <v>0</v>
      </c>
      <c r="R148" s="253">
        <f t="shared" si="49"/>
        <v>0</v>
      </c>
      <c r="S148" s="253">
        <f t="shared" si="50"/>
        <v>0</v>
      </c>
      <c r="T148" s="253">
        <f t="shared" si="51"/>
        <v>0</v>
      </c>
      <c r="U148" s="253">
        <f t="shared" si="52"/>
        <v>0</v>
      </c>
      <c r="V148" s="253">
        <f t="shared" si="53"/>
        <v>0</v>
      </c>
      <c r="W148" s="253">
        <f t="shared" si="54"/>
        <v>0</v>
      </c>
      <c r="X148" s="253">
        <f t="shared" si="55"/>
        <v>0</v>
      </c>
      <c r="Y148" s="253">
        <f t="shared" si="56"/>
        <v>0</v>
      </c>
      <c r="Z148" s="253">
        <f t="shared" si="57"/>
        <v>0</v>
      </c>
      <c r="AA148" s="253">
        <f t="shared" si="58"/>
        <v>0</v>
      </c>
      <c r="AB148" s="253">
        <f t="shared" si="59"/>
        <v>0</v>
      </c>
      <c r="AC148" s="253">
        <f t="shared" si="60"/>
        <v>0</v>
      </c>
      <c r="AD148" s="253">
        <f t="shared" si="61"/>
        <v>0</v>
      </c>
      <c r="AE148" s="395"/>
      <c r="AH148" s="395"/>
      <c r="AI148" s="395"/>
      <c r="AJ148" s="395"/>
      <c r="AK148" s="395"/>
      <c r="AL148" s="395"/>
      <c r="AM148" s="395"/>
      <c r="AN148" s="395"/>
      <c r="AO148" s="395"/>
    </row>
    <row r="149" spans="1:41" x14ac:dyDescent="0.2">
      <c r="A149" s="253" t="s">
        <v>767</v>
      </c>
      <c r="B149" s="251"/>
      <c r="C149" s="252" t="s">
        <v>641</v>
      </c>
      <c r="D149" s="252" t="s">
        <v>164</v>
      </c>
      <c r="E149" s="252" t="s">
        <v>164</v>
      </c>
      <c r="F149" s="252" t="s">
        <v>641</v>
      </c>
      <c r="G149" s="252" t="s">
        <v>164</v>
      </c>
      <c r="H149" s="252" t="s">
        <v>641</v>
      </c>
      <c r="I149" s="252" t="s">
        <v>164</v>
      </c>
      <c r="J149" s="252" t="s">
        <v>164</v>
      </c>
      <c r="K149" s="252"/>
      <c r="L149" s="252"/>
      <c r="M149" s="252"/>
      <c r="N149" s="252"/>
      <c r="O149" s="252"/>
      <c r="P149" s="253">
        <f t="shared" si="62"/>
        <v>0</v>
      </c>
      <c r="Q149" s="253">
        <f t="shared" si="48"/>
        <v>0</v>
      </c>
      <c r="R149" s="253">
        <f t="shared" si="49"/>
        <v>0</v>
      </c>
      <c r="S149" s="253">
        <f t="shared" si="50"/>
        <v>0</v>
      </c>
      <c r="T149" s="253">
        <f t="shared" si="51"/>
        <v>0</v>
      </c>
      <c r="U149" s="253">
        <f t="shared" si="52"/>
        <v>0</v>
      </c>
      <c r="V149" s="253">
        <f t="shared" si="53"/>
        <v>0</v>
      </c>
      <c r="W149" s="253">
        <f t="shared" si="54"/>
        <v>0</v>
      </c>
      <c r="X149" s="253">
        <f t="shared" si="55"/>
        <v>0</v>
      </c>
      <c r="Y149" s="253">
        <f t="shared" si="56"/>
        <v>0</v>
      </c>
      <c r="Z149" s="253">
        <f t="shared" si="57"/>
        <v>0</v>
      </c>
      <c r="AA149" s="253">
        <f t="shared" si="58"/>
        <v>0</v>
      </c>
      <c r="AB149" s="253">
        <f t="shared" si="59"/>
        <v>0</v>
      </c>
      <c r="AC149" s="253">
        <f t="shared" si="60"/>
        <v>0</v>
      </c>
      <c r="AD149" s="253">
        <f t="shared" si="61"/>
        <v>0</v>
      </c>
      <c r="AE149" s="395"/>
      <c r="AH149" s="395"/>
      <c r="AI149" s="395"/>
      <c r="AJ149" s="395"/>
      <c r="AK149" s="395"/>
      <c r="AL149" s="395"/>
      <c r="AM149" s="395"/>
      <c r="AN149" s="395"/>
      <c r="AO149" s="395"/>
    </row>
    <row r="150" spans="1:41" x14ac:dyDescent="0.2">
      <c r="A150" s="253" t="s">
        <v>768</v>
      </c>
      <c r="B150" s="251"/>
      <c r="C150" s="252" t="s">
        <v>641</v>
      </c>
      <c r="D150" s="252" t="s">
        <v>164</v>
      </c>
      <c r="E150" s="252" t="s">
        <v>164</v>
      </c>
      <c r="F150" s="252" t="s">
        <v>164</v>
      </c>
      <c r="G150" s="252" t="s">
        <v>164</v>
      </c>
      <c r="H150" s="252" t="s">
        <v>164</v>
      </c>
      <c r="I150" s="252" t="s">
        <v>164</v>
      </c>
      <c r="J150" s="252" t="s">
        <v>164</v>
      </c>
      <c r="K150" s="252"/>
      <c r="L150" s="252"/>
      <c r="M150" s="252"/>
      <c r="N150" s="252"/>
      <c r="O150" s="252"/>
      <c r="P150" s="253">
        <f t="shared" si="62"/>
        <v>0</v>
      </c>
      <c r="Q150" s="253">
        <f t="shared" si="48"/>
        <v>0</v>
      </c>
      <c r="R150" s="253">
        <f t="shared" si="49"/>
        <v>0</v>
      </c>
      <c r="S150" s="253">
        <f t="shared" si="50"/>
        <v>0</v>
      </c>
      <c r="T150" s="253">
        <f t="shared" si="51"/>
        <v>0</v>
      </c>
      <c r="U150" s="253">
        <f t="shared" si="52"/>
        <v>0</v>
      </c>
      <c r="V150" s="253">
        <f t="shared" si="53"/>
        <v>0</v>
      </c>
      <c r="W150" s="253">
        <f t="shared" si="54"/>
        <v>0</v>
      </c>
      <c r="X150" s="253">
        <f t="shared" si="55"/>
        <v>0</v>
      </c>
      <c r="Y150" s="253">
        <f t="shared" si="56"/>
        <v>0</v>
      </c>
      <c r="Z150" s="253">
        <f t="shared" si="57"/>
        <v>0</v>
      </c>
      <c r="AA150" s="253">
        <f t="shared" si="58"/>
        <v>0</v>
      </c>
      <c r="AB150" s="253">
        <f t="shared" si="59"/>
        <v>0</v>
      </c>
      <c r="AC150" s="253">
        <f t="shared" si="60"/>
        <v>0</v>
      </c>
      <c r="AD150" s="253">
        <f t="shared" si="61"/>
        <v>0</v>
      </c>
      <c r="AE150" s="395"/>
      <c r="AH150" s="395"/>
      <c r="AI150" s="395"/>
      <c r="AJ150" s="395"/>
      <c r="AK150" s="395"/>
      <c r="AL150" s="395"/>
      <c r="AM150" s="395"/>
      <c r="AN150" s="395"/>
      <c r="AO150" s="395"/>
    </row>
    <row r="151" spans="1:41" x14ac:dyDescent="0.2">
      <c r="A151" s="253" t="s">
        <v>769</v>
      </c>
      <c r="B151" s="251"/>
      <c r="C151" s="252" t="s">
        <v>164</v>
      </c>
      <c r="D151" s="252" t="s">
        <v>164</v>
      </c>
      <c r="E151" s="252" t="s">
        <v>164</v>
      </c>
      <c r="F151" s="252" t="s">
        <v>641</v>
      </c>
      <c r="G151" s="252" t="s">
        <v>164</v>
      </c>
      <c r="H151" s="252" t="s">
        <v>164</v>
      </c>
      <c r="I151" s="252" t="s">
        <v>164</v>
      </c>
      <c r="J151" s="252" t="s">
        <v>164</v>
      </c>
      <c r="K151" s="252"/>
      <c r="L151" s="252"/>
      <c r="M151" s="252"/>
      <c r="N151" s="252"/>
      <c r="O151" s="252"/>
      <c r="P151" s="253">
        <f t="shared" si="62"/>
        <v>0</v>
      </c>
      <c r="Q151" s="253">
        <f t="shared" si="48"/>
        <v>0</v>
      </c>
      <c r="R151" s="253">
        <f t="shared" si="49"/>
        <v>0</v>
      </c>
      <c r="S151" s="253">
        <f t="shared" si="50"/>
        <v>0</v>
      </c>
      <c r="T151" s="253">
        <f t="shared" si="51"/>
        <v>0</v>
      </c>
      <c r="U151" s="253">
        <f t="shared" si="52"/>
        <v>0</v>
      </c>
      <c r="V151" s="253">
        <f t="shared" si="53"/>
        <v>0</v>
      </c>
      <c r="W151" s="253">
        <f t="shared" si="54"/>
        <v>0</v>
      </c>
      <c r="X151" s="253">
        <f t="shared" si="55"/>
        <v>0</v>
      </c>
      <c r="Y151" s="253">
        <f t="shared" si="56"/>
        <v>0</v>
      </c>
      <c r="Z151" s="253">
        <f t="shared" si="57"/>
        <v>0</v>
      </c>
      <c r="AA151" s="253">
        <f t="shared" si="58"/>
        <v>0</v>
      </c>
      <c r="AB151" s="253">
        <f t="shared" si="59"/>
        <v>0</v>
      </c>
      <c r="AC151" s="253">
        <f t="shared" si="60"/>
        <v>0</v>
      </c>
      <c r="AD151" s="253">
        <f t="shared" si="61"/>
        <v>0</v>
      </c>
      <c r="AE151" s="395"/>
      <c r="AH151" s="395"/>
      <c r="AI151" s="395"/>
      <c r="AJ151" s="395"/>
      <c r="AK151" s="395"/>
      <c r="AL151" s="395"/>
      <c r="AM151" s="395"/>
      <c r="AN151" s="395"/>
      <c r="AO151" s="395"/>
    </row>
    <row r="152" spans="1:41" x14ac:dyDescent="0.2">
      <c r="A152" s="253" t="s">
        <v>770</v>
      </c>
      <c r="B152" s="251"/>
      <c r="C152" s="252" t="s">
        <v>641</v>
      </c>
      <c r="D152" s="252" t="s">
        <v>164</v>
      </c>
      <c r="E152" s="252" t="s">
        <v>164</v>
      </c>
      <c r="F152" s="252" t="s">
        <v>164</v>
      </c>
      <c r="G152" s="252" t="s">
        <v>164</v>
      </c>
      <c r="H152" s="252" t="s">
        <v>641</v>
      </c>
      <c r="I152" s="252" t="s">
        <v>164</v>
      </c>
      <c r="J152" s="252" t="s">
        <v>164</v>
      </c>
      <c r="K152" s="252"/>
      <c r="L152" s="252"/>
      <c r="M152" s="252"/>
      <c r="N152" s="252"/>
      <c r="O152" s="252"/>
      <c r="P152" s="253">
        <f t="shared" si="62"/>
        <v>0</v>
      </c>
      <c r="Q152" s="253">
        <f t="shared" si="48"/>
        <v>0</v>
      </c>
      <c r="R152" s="253">
        <f t="shared" si="49"/>
        <v>0</v>
      </c>
      <c r="S152" s="253">
        <f t="shared" si="50"/>
        <v>0</v>
      </c>
      <c r="T152" s="253">
        <f t="shared" si="51"/>
        <v>0</v>
      </c>
      <c r="U152" s="253">
        <f t="shared" si="52"/>
        <v>0</v>
      </c>
      <c r="V152" s="253">
        <f t="shared" si="53"/>
        <v>0</v>
      </c>
      <c r="W152" s="253">
        <f t="shared" si="54"/>
        <v>0</v>
      </c>
      <c r="X152" s="253">
        <f t="shared" si="55"/>
        <v>0</v>
      </c>
      <c r="Y152" s="253">
        <f t="shared" si="56"/>
        <v>0</v>
      </c>
      <c r="Z152" s="253">
        <f t="shared" si="57"/>
        <v>0</v>
      </c>
      <c r="AA152" s="253">
        <f t="shared" si="58"/>
        <v>0</v>
      </c>
      <c r="AB152" s="253">
        <f t="shared" si="59"/>
        <v>0</v>
      </c>
      <c r="AC152" s="253">
        <f t="shared" si="60"/>
        <v>0</v>
      </c>
      <c r="AD152" s="253">
        <f t="shared" si="61"/>
        <v>0</v>
      </c>
      <c r="AE152" s="395"/>
      <c r="AH152" s="395"/>
      <c r="AI152" s="395"/>
      <c r="AJ152" s="395"/>
      <c r="AK152" s="395"/>
      <c r="AL152" s="395"/>
      <c r="AM152" s="395"/>
      <c r="AN152" s="395"/>
      <c r="AO152" s="395"/>
    </row>
    <row r="153" spans="1:41" x14ac:dyDescent="0.2">
      <c r="A153" s="253" t="s">
        <v>1093</v>
      </c>
      <c r="B153" s="251"/>
      <c r="C153" s="252"/>
      <c r="D153" s="252" t="s">
        <v>164</v>
      </c>
      <c r="E153" s="252" t="s">
        <v>164</v>
      </c>
      <c r="F153" s="252" t="s">
        <v>641</v>
      </c>
      <c r="G153" s="252" t="s">
        <v>164</v>
      </c>
      <c r="H153" s="252"/>
      <c r="I153" s="252" t="s">
        <v>164</v>
      </c>
      <c r="J153" s="252" t="s">
        <v>164</v>
      </c>
      <c r="K153" s="252"/>
      <c r="L153" s="252"/>
      <c r="M153" s="252"/>
      <c r="N153" s="252"/>
      <c r="O153" s="252"/>
      <c r="P153" s="253">
        <f t="shared" ref="P153" si="63">IF($B153="X",IF(C153="X",1,0),0)</f>
        <v>0</v>
      </c>
      <c r="Q153" s="253">
        <f t="shared" ref="Q153" si="64">IF($B153="X",IF(D153="X",1,0),0)</f>
        <v>0</v>
      </c>
      <c r="R153" s="253">
        <f t="shared" ref="R153" si="65">IF($B153="X",IF(E153="X",1,0),0)</f>
        <v>0</v>
      </c>
      <c r="S153" s="253">
        <f t="shared" ref="S153" si="66">IF($B153="X",IF(F153="X",1,0),0)</f>
        <v>0</v>
      </c>
      <c r="T153" s="253">
        <f t="shared" ref="T153" si="67">IF($B153="X",IF(G153="X",1,0),0)</f>
        <v>0</v>
      </c>
      <c r="U153" s="253">
        <f t="shared" ref="U153" si="68">IF($B153="X",IF(H153="X",1,0),0)</f>
        <v>0</v>
      </c>
      <c r="V153" s="253">
        <f t="shared" ref="V153" si="69">IF($B153="X",IF(I153="X",1,0),0)</f>
        <v>0</v>
      </c>
      <c r="W153" s="253">
        <f t="shared" ref="W153" si="70">IF($B153="X",IF(J153="X",1,0),0)</f>
        <v>0</v>
      </c>
      <c r="X153" s="253">
        <f t="shared" ref="X153" si="71">IF($B153="X",IF(K153="X",1,0),0)</f>
        <v>0</v>
      </c>
      <c r="Y153" s="253">
        <f t="shared" ref="Y153" si="72">IF($B153="X",IF(L153="X",1,0),0)</f>
        <v>0</v>
      </c>
      <c r="Z153" s="253">
        <f t="shared" ref="Z153" si="73">IF($B153="X",IF(M153="X",1,0),0)</f>
        <v>0</v>
      </c>
      <c r="AA153" s="253">
        <f t="shared" ref="AA153" si="74">IF($B153="X",IF(N153="X",1,0),0)</f>
        <v>0</v>
      </c>
      <c r="AB153" s="253">
        <f t="shared" ref="AB153" si="75">IF($B153="X",IF(O153="X",1,0),0)</f>
        <v>0</v>
      </c>
      <c r="AC153" s="253">
        <f t="shared" ref="AC153" si="76">IF($B153="X",IF(P153="X",1,0),0)</f>
        <v>0</v>
      </c>
      <c r="AD153" s="253">
        <f t="shared" ref="AD153" si="77">SUM(P153:AC153)</f>
        <v>0</v>
      </c>
      <c r="AE153" s="395"/>
      <c r="AH153" s="395"/>
      <c r="AI153" s="395"/>
      <c r="AJ153" s="395"/>
      <c r="AK153" s="395"/>
      <c r="AL153" s="395"/>
      <c r="AM153" s="395"/>
      <c r="AN153" s="395"/>
      <c r="AO153" s="395"/>
    </row>
    <row r="154" spans="1:41" x14ac:dyDescent="0.2">
      <c r="A154" s="253" t="s">
        <v>771</v>
      </c>
      <c r="B154" s="251"/>
      <c r="C154" s="252" t="s">
        <v>641</v>
      </c>
      <c r="D154" s="252" t="s">
        <v>164</v>
      </c>
      <c r="E154" s="252" t="s">
        <v>164</v>
      </c>
      <c r="F154" s="252" t="s">
        <v>641</v>
      </c>
      <c r="G154" s="252" t="s">
        <v>164</v>
      </c>
      <c r="H154" s="252" t="s">
        <v>641</v>
      </c>
      <c r="I154" s="252" t="s">
        <v>164</v>
      </c>
      <c r="J154" s="252" t="s">
        <v>164</v>
      </c>
      <c r="K154" s="252"/>
      <c r="L154" s="252"/>
      <c r="M154" s="252"/>
      <c r="N154" s="252"/>
      <c r="O154" s="252"/>
      <c r="P154" s="253">
        <f t="shared" si="62"/>
        <v>0</v>
      </c>
      <c r="Q154" s="253">
        <f t="shared" si="48"/>
        <v>0</v>
      </c>
      <c r="R154" s="253">
        <f t="shared" si="49"/>
        <v>0</v>
      </c>
      <c r="S154" s="253">
        <f t="shared" si="50"/>
        <v>0</v>
      </c>
      <c r="T154" s="253">
        <f t="shared" si="51"/>
        <v>0</v>
      </c>
      <c r="U154" s="253">
        <f t="shared" si="52"/>
        <v>0</v>
      </c>
      <c r="V154" s="253">
        <f t="shared" si="53"/>
        <v>0</v>
      </c>
      <c r="W154" s="253">
        <f t="shared" si="54"/>
        <v>0</v>
      </c>
      <c r="X154" s="253">
        <f t="shared" si="55"/>
        <v>0</v>
      </c>
      <c r="Y154" s="253">
        <f t="shared" si="56"/>
        <v>0</v>
      </c>
      <c r="Z154" s="253">
        <f t="shared" si="57"/>
        <v>0</v>
      </c>
      <c r="AA154" s="253">
        <f t="shared" si="58"/>
        <v>0</v>
      </c>
      <c r="AB154" s="253">
        <f t="shared" si="59"/>
        <v>0</v>
      </c>
      <c r="AC154" s="253">
        <f t="shared" si="60"/>
        <v>0</v>
      </c>
      <c r="AD154" s="253">
        <f t="shared" si="61"/>
        <v>0</v>
      </c>
      <c r="AE154" s="395"/>
      <c r="AH154" s="395"/>
      <c r="AI154" s="395"/>
      <c r="AJ154" s="395"/>
      <c r="AK154" s="395"/>
      <c r="AL154" s="395"/>
      <c r="AM154" s="395"/>
      <c r="AN154" s="395"/>
      <c r="AO154" s="395"/>
    </row>
    <row r="155" spans="1:41" x14ac:dyDescent="0.2">
      <c r="A155" s="253" t="s">
        <v>772</v>
      </c>
      <c r="B155" s="251"/>
      <c r="C155" s="252" t="s">
        <v>641</v>
      </c>
      <c r="D155" s="252" t="s">
        <v>164</v>
      </c>
      <c r="E155" s="252" t="s">
        <v>164</v>
      </c>
      <c r="F155" s="252" t="s">
        <v>641</v>
      </c>
      <c r="G155" s="252" t="s">
        <v>164</v>
      </c>
      <c r="H155" s="252" t="s">
        <v>641</v>
      </c>
      <c r="I155" s="252" t="s">
        <v>164</v>
      </c>
      <c r="J155" s="252" t="s">
        <v>164</v>
      </c>
      <c r="K155" s="252"/>
      <c r="L155" s="252"/>
      <c r="M155" s="252"/>
      <c r="N155" s="252"/>
      <c r="O155" s="252"/>
      <c r="P155" s="253">
        <f t="shared" si="62"/>
        <v>0</v>
      </c>
      <c r="Q155" s="253">
        <f t="shared" si="48"/>
        <v>0</v>
      </c>
      <c r="R155" s="253">
        <f t="shared" si="49"/>
        <v>0</v>
      </c>
      <c r="S155" s="253">
        <f t="shared" si="50"/>
        <v>0</v>
      </c>
      <c r="T155" s="253">
        <f t="shared" si="51"/>
        <v>0</v>
      </c>
      <c r="U155" s="253">
        <f t="shared" si="52"/>
        <v>0</v>
      </c>
      <c r="V155" s="253">
        <f t="shared" si="53"/>
        <v>0</v>
      </c>
      <c r="W155" s="253">
        <f t="shared" si="54"/>
        <v>0</v>
      </c>
      <c r="X155" s="253">
        <f t="shared" si="55"/>
        <v>0</v>
      </c>
      <c r="Y155" s="253">
        <f t="shared" si="56"/>
        <v>0</v>
      </c>
      <c r="Z155" s="253">
        <f t="shared" si="57"/>
        <v>0</v>
      </c>
      <c r="AA155" s="253">
        <f t="shared" si="58"/>
        <v>0</v>
      </c>
      <c r="AB155" s="253">
        <f t="shared" si="59"/>
        <v>0</v>
      </c>
      <c r="AC155" s="253">
        <f t="shared" si="60"/>
        <v>0</v>
      </c>
      <c r="AD155" s="253">
        <f t="shared" si="61"/>
        <v>0</v>
      </c>
      <c r="AE155" s="395"/>
      <c r="AH155" s="395"/>
      <c r="AI155" s="395"/>
      <c r="AJ155" s="395"/>
      <c r="AK155" s="395"/>
      <c r="AL155" s="395"/>
      <c r="AM155" s="395"/>
      <c r="AN155" s="395"/>
      <c r="AO155" s="395"/>
    </row>
    <row r="156" spans="1:41" x14ac:dyDescent="0.2">
      <c r="A156" s="253" t="s">
        <v>773</v>
      </c>
      <c r="B156" s="251"/>
      <c r="C156" s="252" t="s">
        <v>164</v>
      </c>
      <c r="D156" s="252" t="s">
        <v>164</v>
      </c>
      <c r="E156" s="252" t="s">
        <v>164</v>
      </c>
      <c r="F156" s="252" t="s">
        <v>641</v>
      </c>
      <c r="G156" s="252" t="s">
        <v>164</v>
      </c>
      <c r="H156" s="252" t="s">
        <v>641</v>
      </c>
      <c r="I156" s="252" t="s">
        <v>164</v>
      </c>
      <c r="J156" s="252" t="s">
        <v>164</v>
      </c>
      <c r="K156" s="252"/>
      <c r="L156" s="252"/>
      <c r="M156" s="252"/>
      <c r="N156" s="252"/>
      <c r="O156" s="252"/>
      <c r="P156" s="253">
        <f t="shared" si="62"/>
        <v>0</v>
      </c>
      <c r="Q156" s="253">
        <f t="shared" si="48"/>
        <v>0</v>
      </c>
      <c r="R156" s="253">
        <f t="shared" si="49"/>
        <v>0</v>
      </c>
      <c r="S156" s="253">
        <f t="shared" si="50"/>
        <v>0</v>
      </c>
      <c r="T156" s="253">
        <f t="shared" si="51"/>
        <v>0</v>
      </c>
      <c r="U156" s="253">
        <f t="shared" si="52"/>
        <v>0</v>
      </c>
      <c r="V156" s="253">
        <f t="shared" si="53"/>
        <v>0</v>
      </c>
      <c r="W156" s="253">
        <f t="shared" si="54"/>
        <v>0</v>
      </c>
      <c r="X156" s="253">
        <f t="shared" si="55"/>
        <v>0</v>
      </c>
      <c r="Y156" s="253">
        <f t="shared" si="56"/>
        <v>0</v>
      </c>
      <c r="Z156" s="253">
        <f t="shared" si="57"/>
        <v>0</v>
      </c>
      <c r="AA156" s="253">
        <f t="shared" si="58"/>
        <v>0</v>
      </c>
      <c r="AB156" s="253">
        <f t="shared" si="59"/>
        <v>0</v>
      </c>
      <c r="AC156" s="253">
        <f t="shared" si="60"/>
        <v>0</v>
      </c>
      <c r="AD156" s="253">
        <f t="shared" si="61"/>
        <v>0</v>
      </c>
      <c r="AE156" s="395"/>
      <c r="AH156" s="395"/>
      <c r="AI156" s="395"/>
      <c r="AJ156" s="395"/>
      <c r="AK156" s="395"/>
      <c r="AL156" s="395"/>
      <c r="AM156" s="395"/>
      <c r="AN156" s="395"/>
      <c r="AO156" s="395"/>
    </row>
    <row r="157" spans="1:41" x14ac:dyDescent="0.2">
      <c r="A157" s="253" t="s">
        <v>839</v>
      </c>
      <c r="B157" s="251"/>
      <c r="C157" s="252" t="s">
        <v>164</v>
      </c>
      <c r="D157" s="252" t="s">
        <v>164</v>
      </c>
      <c r="E157" s="252" t="s">
        <v>164</v>
      </c>
      <c r="F157" s="252" t="s">
        <v>641</v>
      </c>
      <c r="G157" s="252" t="s">
        <v>164</v>
      </c>
      <c r="H157" s="252" t="s">
        <v>164</v>
      </c>
      <c r="I157" s="252" t="s">
        <v>164</v>
      </c>
      <c r="J157" s="252" t="s">
        <v>164</v>
      </c>
      <c r="K157" s="252"/>
      <c r="L157" s="252"/>
      <c r="M157" s="252"/>
      <c r="N157" s="252"/>
      <c r="O157" s="252"/>
      <c r="P157" s="253">
        <f t="shared" si="62"/>
        <v>0</v>
      </c>
      <c r="Q157" s="253">
        <f t="shared" si="48"/>
        <v>0</v>
      </c>
      <c r="R157" s="253">
        <f t="shared" si="49"/>
        <v>0</v>
      </c>
      <c r="S157" s="253">
        <f t="shared" si="50"/>
        <v>0</v>
      </c>
      <c r="T157" s="253">
        <f t="shared" si="51"/>
        <v>0</v>
      </c>
      <c r="U157" s="253">
        <f t="shared" si="52"/>
        <v>0</v>
      </c>
      <c r="V157" s="253">
        <f t="shared" si="53"/>
        <v>0</v>
      </c>
      <c r="W157" s="253">
        <f t="shared" si="54"/>
        <v>0</v>
      </c>
      <c r="X157" s="253">
        <f t="shared" si="55"/>
        <v>0</v>
      </c>
      <c r="Y157" s="253">
        <f t="shared" si="56"/>
        <v>0</v>
      </c>
      <c r="Z157" s="253">
        <f t="shared" si="57"/>
        <v>0</v>
      </c>
      <c r="AA157" s="253">
        <f t="shared" si="58"/>
        <v>0</v>
      </c>
      <c r="AB157" s="253">
        <f t="shared" si="59"/>
        <v>0</v>
      </c>
      <c r="AC157" s="253">
        <f t="shared" si="60"/>
        <v>0</v>
      </c>
      <c r="AD157" s="253">
        <f t="shared" si="61"/>
        <v>0</v>
      </c>
      <c r="AE157" s="395"/>
      <c r="AH157" s="395"/>
      <c r="AI157" s="395"/>
      <c r="AJ157" s="395"/>
      <c r="AK157" s="395"/>
      <c r="AL157" s="395"/>
      <c r="AM157" s="395"/>
      <c r="AN157" s="395"/>
      <c r="AO157" s="395"/>
    </row>
    <row r="158" spans="1:41" x14ac:dyDescent="0.2">
      <c r="A158" s="253" t="s">
        <v>774</v>
      </c>
      <c r="B158" s="251"/>
      <c r="C158" s="252" t="s">
        <v>641</v>
      </c>
      <c r="D158" s="252" t="s">
        <v>164</v>
      </c>
      <c r="E158" s="252" t="s">
        <v>164</v>
      </c>
      <c r="F158" s="252" t="s">
        <v>641</v>
      </c>
      <c r="G158" s="252" t="s">
        <v>164</v>
      </c>
      <c r="H158" s="252" t="s">
        <v>164</v>
      </c>
      <c r="I158" s="252" t="s">
        <v>164</v>
      </c>
      <c r="J158" s="252" t="s">
        <v>164</v>
      </c>
      <c r="K158" s="252"/>
      <c r="L158" s="252"/>
      <c r="M158" s="252"/>
      <c r="N158" s="252"/>
      <c r="O158" s="252"/>
      <c r="P158" s="253">
        <f t="shared" si="62"/>
        <v>0</v>
      </c>
      <c r="Q158" s="253">
        <f t="shared" si="48"/>
        <v>0</v>
      </c>
      <c r="R158" s="253">
        <f t="shared" si="49"/>
        <v>0</v>
      </c>
      <c r="S158" s="253">
        <f t="shared" si="50"/>
        <v>0</v>
      </c>
      <c r="T158" s="253">
        <f t="shared" si="51"/>
        <v>0</v>
      </c>
      <c r="U158" s="253">
        <f t="shared" si="52"/>
        <v>0</v>
      </c>
      <c r="V158" s="253">
        <f t="shared" si="53"/>
        <v>0</v>
      </c>
      <c r="W158" s="253">
        <f t="shared" si="54"/>
        <v>0</v>
      </c>
      <c r="X158" s="253">
        <f t="shared" si="55"/>
        <v>0</v>
      </c>
      <c r="Y158" s="253">
        <f t="shared" si="56"/>
        <v>0</v>
      </c>
      <c r="Z158" s="253">
        <f t="shared" si="57"/>
        <v>0</v>
      </c>
      <c r="AA158" s="253">
        <f t="shared" si="58"/>
        <v>0</v>
      </c>
      <c r="AB158" s="253">
        <f t="shared" si="59"/>
        <v>0</v>
      </c>
      <c r="AC158" s="253">
        <f t="shared" si="60"/>
        <v>0</v>
      </c>
      <c r="AD158" s="253">
        <f t="shared" si="61"/>
        <v>0</v>
      </c>
      <c r="AE158" s="395"/>
      <c r="AH158" s="395"/>
      <c r="AI158" s="395"/>
      <c r="AJ158" s="395"/>
      <c r="AK158" s="395"/>
      <c r="AL158" s="395"/>
      <c r="AM158" s="395"/>
      <c r="AN158" s="395"/>
      <c r="AO158" s="395"/>
    </row>
    <row r="159" spans="1:41" x14ac:dyDescent="0.2">
      <c r="A159" s="253" t="s">
        <v>1095</v>
      </c>
      <c r="B159" s="251"/>
      <c r="C159" s="252" t="s">
        <v>164</v>
      </c>
      <c r="D159" s="252" t="s">
        <v>164</v>
      </c>
      <c r="E159" s="252" t="s">
        <v>164</v>
      </c>
      <c r="F159" s="252" t="s">
        <v>641</v>
      </c>
      <c r="G159" s="252" t="s">
        <v>164</v>
      </c>
      <c r="H159" s="252" t="s">
        <v>164</v>
      </c>
      <c r="I159" s="252" t="s">
        <v>164</v>
      </c>
      <c r="J159" s="252" t="s">
        <v>164</v>
      </c>
      <c r="K159" s="252"/>
      <c r="L159" s="252"/>
      <c r="M159" s="252"/>
      <c r="N159" s="252"/>
      <c r="O159" s="252"/>
      <c r="P159" s="253">
        <f t="shared" si="62"/>
        <v>0</v>
      </c>
      <c r="Q159" s="253">
        <f t="shared" si="48"/>
        <v>0</v>
      </c>
      <c r="R159" s="253">
        <f t="shared" si="49"/>
        <v>0</v>
      </c>
      <c r="S159" s="253">
        <f t="shared" si="50"/>
        <v>0</v>
      </c>
      <c r="T159" s="253">
        <f t="shared" si="51"/>
        <v>0</v>
      </c>
      <c r="U159" s="253">
        <f t="shared" si="52"/>
        <v>0</v>
      </c>
      <c r="V159" s="253">
        <f t="shared" si="53"/>
        <v>0</v>
      </c>
      <c r="W159" s="253">
        <f t="shared" si="54"/>
        <v>0</v>
      </c>
      <c r="X159" s="253">
        <f t="shared" si="55"/>
        <v>0</v>
      </c>
      <c r="Y159" s="253">
        <f t="shared" si="56"/>
        <v>0</v>
      </c>
      <c r="Z159" s="253">
        <f t="shared" si="57"/>
        <v>0</v>
      </c>
      <c r="AA159" s="253">
        <f t="shared" si="58"/>
        <v>0</v>
      </c>
      <c r="AB159" s="253">
        <f t="shared" si="59"/>
        <v>0</v>
      </c>
      <c r="AC159" s="253">
        <f t="shared" si="60"/>
        <v>0</v>
      </c>
      <c r="AD159" s="253">
        <f t="shared" si="61"/>
        <v>0</v>
      </c>
      <c r="AE159" s="395"/>
      <c r="AH159" s="395"/>
      <c r="AI159" s="395"/>
      <c r="AJ159" s="395"/>
      <c r="AK159" s="395"/>
      <c r="AL159" s="395"/>
      <c r="AM159" s="395"/>
      <c r="AN159" s="395"/>
      <c r="AO159" s="395"/>
    </row>
    <row r="160" spans="1:41" x14ac:dyDescent="0.2">
      <c r="A160" s="253" t="s">
        <v>775</v>
      </c>
      <c r="B160" s="251"/>
      <c r="C160" s="252" t="s">
        <v>641</v>
      </c>
      <c r="D160" s="252" t="s">
        <v>164</v>
      </c>
      <c r="E160" s="252" t="s">
        <v>164</v>
      </c>
      <c r="F160" s="252" t="s">
        <v>641</v>
      </c>
      <c r="G160" s="252" t="s">
        <v>164</v>
      </c>
      <c r="H160" s="252" t="s">
        <v>164</v>
      </c>
      <c r="I160" s="252" t="s">
        <v>164</v>
      </c>
      <c r="J160" s="252" t="s">
        <v>164</v>
      </c>
      <c r="K160" s="252"/>
      <c r="L160" s="252"/>
      <c r="M160" s="252"/>
      <c r="N160" s="252"/>
      <c r="O160" s="252"/>
      <c r="P160" s="253">
        <f t="shared" si="62"/>
        <v>0</v>
      </c>
      <c r="Q160" s="253">
        <f t="shared" si="48"/>
        <v>0</v>
      </c>
      <c r="R160" s="253">
        <f t="shared" si="49"/>
        <v>0</v>
      </c>
      <c r="S160" s="253">
        <f t="shared" si="50"/>
        <v>0</v>
      </c>
      <c r="T160" s="253">
        <f t="shared" si="51"/>
        <v>0</v>
      </c>
      <c r="U160" s="253">
        <f t="shared" si="52"/>
        <v>0</v>
      </c>
      <c r="V160" s="253">
        <f t="shared" si="53"/>
        <v>0</v>
      </c>
      <c r="W160" s="253">
        <f t="shared" si="54"/>
        <v>0</v>
      </c>
      <c r="X160" s="253">
        <f t="shared" si="55"/>
        <v>0</v>
      </c>
      <c r="Y160" s="253">
        <f t="shared" si="56"/>
        <v>0</v>
      </c>
      <c r="Z160" s="253">
        <f t="shared" si="57"/>
        <v>0</v>
      </c>
      <c r="AA160" s="253">
        <f t="shared" si="58"/>
        <v>0</v>
      </c>
      <c r="AB160" s="253">
        <f t="shared" si="59"/>
        <v>0</v>
      </c>
      <c r="AC160" s="253">
        <f t="shared" si="60"/>
        <v>0</v>
      </c>
      <c r="AD160" s="253">
        <f t="shared" si="61"/>
        <v>0</v>
      </c>
      <c r="AE160" s="395"/>
      <c r="AH160" s="395"/>
      <c r="AI160" s="395"/>
      <c r="AJ160" s="395"/>
      <c r="AK160" s="395"/>
      <c r="AL160" s="395"/>
      <c r="AM160" s="395"/>
      <c r="AN160" s="395"/>
      <c r="AO160" s="395"/>
    </row>
    <row r="161" spans="1:41" x14ac:dyDescent="0.2">
      <c r="A161" s="253" t="s">
        <v>776</v>
      </c>
      <c r="B161" s="251"/>
      <c r="C161" s="252" t="s">
        <v>641</v>
      </c>
      <c r="D161" s="252" t="s">
        <v>164</v>
      </c>
      <c r="E161" s="252" t="s">
        <v>164</v>
      </c>
      <c r="F161" s="252" t="s">
        <v>164</v>
      </c>
      <c r="G161" s="252" t="s">
        <v>164</v>
      </c>
      <c r="H161" s="252" t="s">
        <v>641</v>
      </c>
      <c r="I161" s="252" t="s">
        <v>164</v>
      </c>
      <c r="J161" s="252" t="s">
        <v>641</v>
      </c>
      <c r="K161" s="252"/>
      <c r="L161" s="252"/>
      <c r="M161" s="252"/>
      <c r="N161" s="252"/>
      <c r="O161" s="252"/>
      <c r="P161" s="253">
        <f t="shared" si="62"/>
        <v>0</v>
      </c>
      <c r="Q161" s="253">
        <f t="shared" si="48"/>
        <v>0</v>
      </c>
      <c r="R161" s="253">
        <f t="shared" si="49"/>
        <v>0</v>
      </c>
      <c r="S161" s="253">
        <f t="shared" si="50"/>
        <v>0</v>
      </c>
      <c r="T161" s="253">
        <f t="shared" si="51"/>
        <v>0</v>
      </c>
      <c r="U161" s="253">
        <f t="shared" si="52"/>
        <v>0</v>
      </c>
      <c r="V161" s="253">
        <f t="shared" si="53"/>
        <v>0</v>
      </c>
      <c r="W161" s="253">
        <f t="shared" si="54"/>
        <v>0</v>
      </c>
      <c r="X161" s="253">
        <f t="shared" si="55"/>
        <v>0</v>
      </c>
      <c r="Y161" s="253">
        <f t="shared" si="56"/>
        <v>0</v>
      </c>
      <c r="Z161" s="253">
        <f t="shared" si="57"/>
        <v>0</v>
      </c>
      <c r="AA161" s="253">
        <f t="shared" si="58"/>
        <v>0</v>
      </c>
      <c r="AB161" s="253">
        <f t="shared" si="59"/>
        <v>0</v>
      </c>
      <c r="AC161" s="253">
        <f t="shared" si="60"/>
        <v>0</v>
      </c>
      <c r="AD161" s="253">
        <f t="shared" si="61"/>
        <v>0</v>
      </c>
      <c r="AE161" s="395"/>
      <c r="AH161" s="395"/>
      <c r="AI161" s="395"/>
      <c r="AJ161" s="395"/>
      <c r="AK161" s="395"/>
      <c r="AL161" s="395"/>
      <c r="AM161" s="395"/>
      <c r="AN161" s="395"/>
      <c r="AO161" s="395"/>
    </row>
    <row r="162" spans="1:41" x14ac:dyDescent="0.2">
      <c r="A162" s="253" t="s">
        <v>777</v>
      </c>
      <c r="B162" s="251"/>
      <c r="C162" s="252" t="s">
        <v>164</v>
      </c>
      <c r="D162" s="252" t="s">
        <v>164</v>
      </c>
      <c r="E162" s="252" t="s">
        <v>164</v>
      </c>
      <c r="F162" s="252" t="s">
        <v>641</v>
      </c>
      <c r="G162" s="252" t="s">
        <v>164</v>
      </c>
      <c r="H162" s="252" t="s">
        <v>164</v>
      </c>
      <c r="I162" s="252" t="s">
        <v>164</v>
      </c>
      <c r="J162" s="252" t="s">
        <v>164</v>
      </c>
      <c r="L162" s="252"/>
      <c r="M162" s="252"/>
      <c r="N162" s="252"/>
      <c r="O162" s="252"/>
      <c r="P162" s="253">
        <f t="shared" si="62"/>
        <v>0</v>
      </c>
      <c r="Q162" s="253">
        <f t="shared" si="48"/>
        <v>0</v>
      </c>
      <c r="R162" s="253">
        <f t="shared" si="49"/>
        <v>0</v>
      </c>
      <c r="S162" s="253">
        <f t="shared" si="50"/>
        <v>0</v>
      </c>
      <c r="T162" s="253">
        <f t="shared" si="51"/>
        <v>0</v>
      </c>
      <c r="U162" s="253">
        <f t="shared" si="52"/>
        <v>0</v>
      </c>
      <c r="V162" s="253">
        <f t="shared" si="53"/>
        <v>0</v>
      </c>
      <c r="W162" s="253">
        <f t="shared" si="54"/>
        <v>0</v>
      </c>
      <c r="X162" s="253">
        <f t="shared" si="55"/>
        <v>0</v>
      </c>
      <c r="Y162" s="253">
        <f t="shared" si="56"/>
        <v>0</v>
      </c>
      <c r="Z162" s="253">
        <f t="shared" si="57"/>
        <v>0</v>
      </c>
      <c r="AA162" s="253">
        <f t="shared" si="58"/>
        <v>0</v>
      </c>
      <c r="AB162" s="253">
        <f t="shared" si="59"/>
        <v>0</v>
      </c>
      <c r="AC162" s="253">
        <f t="shared" si="60"/>
        <v>0</v>
      </c>
      <c r="AD162" s="253">
        <f t="shared" si="61"/>
        <v>0</v>
      </c>
      <c r="AE162" s="395"/>
      <c r="AH162" s="395"/>
      <c r="AI162" s="395"/>
      <c r="AJ162" s="395"/>
      <c r="AK162" s="395"/>
      <c r="AL162" s="395"/>
      <c r="AM162" s="395"/>
      <c r="AN162" s="395"/>
      <c r="AO162" s="395"/>
    </row>
    <row r="163" spans="1:41" hidden="1" x14ac:dyDescent="0.2">
      <c r="A163" s="253" t="s">
        <v>840</v>
      </c>
      <c r="B163" s="251"/>
      <c r="C163" s="252" t="s">
        <v>164</v>
      </c>
      <c r="D163" s="252" t="s">
        <v>164</v>
      </c>
      <c r="E163" s="252" t="s">
        <v>164</v>
      </c>
      <c r="F163" s="252" t="s">
        <v>164</v>
      </c>
      <c r="G163" s="252" t="s">
        <v>164</v>
      </c>
      <c r="H163" s="252" t="s">
        <v>164</v>
      </c>
      <c r="I163" s="252" t="s">
        <v>164</v>
      </c>
      <c r="J163" s="252" t="s">
        <v>164</v>
      </c>
      <c r="K163" s="252"/>
      <c r="L163" s="252"/>
      <c r="M163" s="252"/>
      <c r="N163" s="252"/>
      <c r="O163" s="252"/>
      <c r="P163" s="253">
        <f t="shared" si="62"/>
        <v>0</v>
      </c>
      <c r="Q163" s="253">
        <f t="shared" si="48"/>
        <v>0</v>
      </c>
      <c r="R163" s="253">
        <f t="shared" si="49"/>
        <v>0</v>
      </c>
      <c r="S163" s="253">
        <f t="shared" si="50"/>
        <v>0</v>
      </c>
      <c r="T163" s="253">
        <f t="shared" si="51"/>
        <v>0</v>
      </c>
      <c r="U163" s="253">
        <f t="shared" si="52"/>
        <v>0</v>
      </c>
      <c r="V163" s="253">
        <f t="shared" si="53"/>
        <v>0</v>
      </c>
      <c r="W163" s="253">
        <f t="shared" si="54"/>
        <v>0</v>
      </c>
      <c r="X163" s="253">
        <f t="shared" si="55"/>
        <v>0</v>
      </c>
      <c r="Y163" s="253">
        <f t="shared" si="56"/>
        <v>0</v>
      </c>
      <c r="Z163" s="253">
        <f t="shared" si="57"/>
        <v>0</v>
      </c>
      <c r="AA163" s="253">
        <f t="shared" si="58"/>
        <v>0</v>
      </c>
      <c r="AB163" s="253">
        <f t="shared" si="59"/>
        <v>0</v>
      </c>
      <c r="AC163" s="253">
        <f t="shared" si="60"/>
        <v>0</v>
      </c>
      <c r="AD163" s="253">
        <f t="shared" si="61"/>
        <v>0</v>
      </c>
      <c r="AE163" s="395"/>
      <c r="AH163" s="395"/>
      <c r="AI163" s="395"/>
      <c r="AJ163" s="395"/>
      <c r="AK163" s="395"/>
      <c r="AL163" s="395"/>
      <c r="AM163" s="395"/>
      <c r="AN163" s="395"/>
      <c r="AO163" s="395"/>
    </row>
    <row r="164" spans="1:41" hidden="1" x14ac:dyDescent="0.2">
      <c r="A164" s="253" t="s">
        <v>778</v>
      </c>
      <c r="B164" s="251"/>
      <c r="C164" s="252" t="s">
        <v>164</v>
      </c>
      <c r="D164" s="252" t="s">
        <v>164</v>
      </c>
      <c r="E164" s="252" t="s">
        <v>164</v>
      </c>
      <c r="F164" s="252" t="s">
        <v>164</v>
      </c>
      <c r="G164" s="252" t="s">
        <v>164</v>
      </c>
      <c r="H164" s="252" t="s">
        <v>164</v>
      </c>
      <c r="I164" s="252" t="s">
        <v>164</v>
      </c>
      <c r="J164" s="252" t="s">
        <v>164</v>
      </c>
      <c r="K164" s="252"/>
      <c r="L164" s="252"/>
      <c r="M164" s="252"/>
      <c r="N164" s="252"/>
      <c r="O164" s="252"/>
      <c r="P164" s="253">
        <f t="shared" si="62"/>
        <v>0</v>
      </c>
      <c r="Q164" s="253">
        <f t="shared" si="48"/>
        <v>0</v>
      </c>
      <c r="R164" s="253">
        <f t="shared" si="49"/>
        <v>0</v>
      </c>
      <c r="S164" s="253">
        <f t="shared" si="50"/>
        <v>0</v>
      </c>
      <c r="T164" s="253">
        <f t="shared" si="51"/>
        <v>0</v>
      </c>
      <c r="U164" s="253">
        <f t="shared" si="52"/>
        <v>0</v>
      </c>
      <c r="V164" s="253">
        <f t="shared" si="53"/>
        <v>0</v>
      </c>
      <c r="W164" s="253">
        <f t="shared" si="54"/>
        <v>0</v>
      </c>
      <c r="X164" s="253">
        <f t="shared" si="55"/>
        <v>0</v>
      </c>
      <c r="Y164" s="253">
        <f t="shared" si="56"/>
        <v>0</v>
      </c>
      <c r="Z164" s="253">
        <f t="shared" si="57"/>
        <v>0</v>
      </c>
      <c r="AA164" s="253">
        <f t="shared" si="58"/>
        <v>0</v>
      </c>
      <c r="AB164" s="253">
        <f t="shared" si="59"/>
        <v>0</v>
      </c>
      <c r="AC164" s="253">
        <f t="shared" si="60"/>
        <v>0</v>
      </c>
      <c r="AD164" s="253">
        <f t="shared" si="61"/>
        <v>0</v>
      </c>
      <c r="AE164" s="395"/>
      <c r="AH164" s="395"/>
      <c r="AI164" s="395"/>
      <c r="AJ164" s="395"/>
      <c r="AK164" s="395"/>
      <c r="AL164" s="395"/>
      <c r="AM164" s="395"/>
      <c r="AN164" s="395"/>
      <c r="AO164" s="395"/>
    </row>
    <row r="165" spans="1:41" x14ac:dyDescent="0.2">
      <c r="A165" s="253" t="s">
        <v>779</v>
      </c>
      <c r="B165" s="251"/>
      <c r="C165" s="252" t="s">
        <v>641</v>
      </c>
      <c r="D165" s="252" t="s">
        <v>164</v>
      </c>
      <c r="E165" s="252" t="s">
        <v>164</v>
      </c>
      <c r="F165" s="252" t="s">
        <v>641</v>
      </c>
      <c r="G165" s="252" t="s">
        <v>164</v>
      </c>
      <c r="H165" s="252" t="s">
        <v>164</v>
      </c>
      <c r="I165" s="252" t="s">
        <v>164</v>
      </c>
      <c r="J165" s="252" t="s">
        <v>164</v>
      </c>
      <c r="K165" s="252"/>
      <c r="L165" s="252"/>
      <c r="M165" s="252"/>
      <c r="N165" s="252"/>
      <c r="O165" s="252"/>
      <c r="P165" s="253">
        <f t="shared" si="62"/>
        <v>0</v>
      </c>
      <c r="Q165" s="253">
        <f t="shared" si="48"/>
        <v>0</v>
      </c>
      <c r="R165" s="253">
        <f t="shared" si="49"/>
        <v>0</v>
      </c>
      <c r="S165" s="253">
        <f t="shared" si="50"/>
        <v>0</v>
      </c>
      <c r="T165" s="253">
        <f t="shared" si="51"/>
        <v>0</v>
      </c>
      <c r="U165" s="253">
        <f t="shared" si="52"/>
        <v>0</v>
      </c>
      <c r="V165" s="253">
        <f t="shared" si="53"/>
        <v>0</v>
      </c>
      <c r="W165" s="253">
        <f t="shared" si="54"/>
        <v>0</v>
      </c>
      <c r="X165" s="253">
        <f t="shared" si="55"/>
        <v>0</v>
      </c>
      <c r="Y165" s="253">
        <f t="shared" si="56"/>
        <v>0</v>
      </c>
      <c r="Z165" s="253">
        <f t="shared" si="57"/>
        <v>0</v>
      </c>
      <c r="AA165" s="253">
        <f t="shared" si="58"/>
        <v>0</v>
      </c>
      <c r="AB165" s="253">
        <f t="shared" si="59"/>
        <v>0</v>
      </c>
      <c r="AC165" s="253">
        <f t="shared" si="60"/>
        <v>0</v>
      </c>
      <c r="AD165" s="253">
        <f t="shared" si="61"/>
        <v>0</v>
      </c>
      <c r="AE165" s="395"/>
      <c r="AH165" s="395"/>
      <c r="AI165" s="395"/>
      <c r="AJ165" s="395"/>
      <c r="AK165" s="395"/>
      <c r="AL165" s="395"/>
      <c r="AM165" s="395"/>
      <c r="AN165" s="395"/>
      <c r="AO165" s="395"/>
    </row>
    <row r="166" spans="1:41" x14ac:dyDescent="0.2">
      <c r="A166" s="253" t="s">
        <v>780</v>
      </c>
      <c r="B166" s="251"/>
      <c r="C166" s="252" t="s">
        <v>164</v>
      </c>
      <c r="D166" s="252" t="s">
        <v>164</v>
      </c>
      <c r="E166" s="252" t="s">
        <v>164</v>
      </c>
      <c r="F166" s="252" t="s">
        <v>641</v>
      </c>
      <c r="G166" s="252" t="s">
        <v>164</v>
      </c>
      <c r="H166" s="252" t="s">
        <v>164</v>
      </c>
      <c r="I166" s="252" t="s">
        <v>164</v>
      </c>
      <c r="J166" s="252" t="s">
        <v>164</v>
      </c>
      <c r="K166" s="252"/>
      <c r="L166" s="252"/>
      <c r="M166" s="252"/>
      <c r="N166" s="252"/>
      <c r="O166" s="252"/>
      <c r="P166" s="253">
        <f t="shared" si="62"/>
        <v>0</v>
      </c>
      <c r="Q166" s="253">
        <f t="shared" si="48"/>
        <v>0</v>
      </c>
      <c r="R166" s="253">
        <f t="shared" si="49"/>
        <v>0</v>
      </c>
      <c r="S166" s="253">
        <f t="shared" si="50"/>
        <v>0</v>
      </c>
      <c r="T166" s="253">
        <f t="shared" si="51"/>
        <v>0</v>
      </c>
      <c r="U166" s="253">
        <f t="shared" si="52"/>
        <v>0</v>
      </c>
      <c r="V166" s="253">
        <f t="shared" si="53"/>
        <v>0</v>
      </c>
      <c r="W166" s="253">
        <f t="shared" si="54"/>
        <v>0</v>
      </c>
      <c r="X166" s="253">
        <f t="shared" si="55"/>
        <v>0</v>
      </c>
      <c r="Y166" s="253">
        <f t="shared" si="56"/>
        <v>0</v>
      </c>
      <c r="Z166" s="253">
        <f t="shared" si="57"/>
        <v>0</v>
      </c>
      <c r="AA166" s="253">
        <f t="shared" si="58"/>
        <v>0</v>
      </c>
      <c r="AB166" s="253">
        <f t="shared" si="59"/>
        <v>0</v>
      </c>
      <c r="AC166" s="253">
        <f t="shared" si="60"/>
        <v>0</v>
      </c>
      <c r="AD166" s="253">
        <f t="shared" si="61"/>
        <v>0</v>
      </c>
      <c r="AE166" s="395"/>
      <c r="AH166" s="395"/>
      <c r="AI166" s="395"/>
      <c r="AJ166" s="395"/>
      <c r="AK166" s="395"/>
      <c r="AL166" s="395"/>
      <c r="AM166" s="395"/>
      <c r="AN166" s="395"/>
      <c r="AO166" s="395"/>
    </row>
    <row r="167" spans="1:41" x14ac:dyDescent="0.2">
      <c r="A167" s="253" t="s">
        <v>781</v>
      </c>
      <c r="B167" s="251"/>
      <c r="C167" s="252" t="s">
        <v>164</v>
      </c>
      <c r="D167" s="252" t="s">
        <v>164</v>
      </c>
      <c r="E167" s="252" t="s">
        <v>164</v>
      </c>
      <c r="F167" s="252" t="s">
        <v>641</v>
      </c>
      <c r="G167" s="252" t="s">
        <v>164</v>
      </c>
      <c r="H167" s="252" t="s">
        <v>641</v>
      </c>
      <c r="I167" s="252" t="s">
        <v>164</v>
      </c>
      <c r="J167" s="252" t="s">
        <v>164</v>
      </c>
      <c r="K167" s="252"/>
      <c r="L167" s="252"/>
      <c r="M167" s="252"/>
      <c r="N167" s="252"/>
      <c r="O167" s="252"/>
      <c r="P167" s="253">
        <f t="shared" si="62"/>
        <v>0</v>
      </c>
      <c r="Q167" s="253">
        <f t="shared" si="48"/>
        <v>0</v>
      </c>
      <c r="R167" s="253">
        <f t="shared" si="49"/>
        <v>0</v>
      </c>
      <c r="S167" s="253">
        <f t="shared" si="50"/>
        <v>0</v>
      </c>
      <c r="T167" s="253">
        <f t="shared" si="51"/>
        <v>0</v>
      </c>
      <c r="U167" s="253">
        <f t="shared" si="52"/>
        <v>0</v>
      </c>
      <c r="V167" s="253">
        <f t="shared" si="53"/>
        <v>0</v>
      </c>
      <c r="W167" s="253">
        <f t="shared" si="54"/>
        <v>0</v>
      </c>
      <c r="X167" s="253">
        <f t="shared" si="55"/>
        <v>0</v>
      </c>
      <c r="Y167" s="253">
        <f t="shared" si="56"/>
        <v>0</v>
      </c>
      <c r="Z167" s="253">
        <f t="shared" si="57"/>
        <v>0</v>
      </c>
      <c r="AA167" s="253">
        <f t="shared" si="58"/>
        <v>0</v>
      </c>
      <c r="AB167" s="253">
        <f t="shared" si="59"/>
        <v>0</v>
      </c>
      <c r="AC167" s="253">
        <f t="shared" si="60"/>
        <v>0</v>
      </c>
      <c r="AD167" s="253">
        <f t="shared" si="61"/>
        <v>0</v>
      </c>
      <c r="AE167" s="395"/>
      <c r="AH167" s="395"/>
      <c r="AI167" s="395"/>
      <c r="AJ167" s="395"/>
      <c r="AK167" s="395"/>
      <c r="AL167" s="395"/>
      <c r="AM167" s="395"/>
      <c r="AN167" s="395"/>
      <c r="AO167" s="395"/>
    </row>
    <row r="168" spans="1:41" x14ac:dyDescent="0.2">
      <c r="A168" s="253" t="s">
        <v>782</v>
      </c>
      <c r="B168" s="251"/>
      <c r="C168" s="252" t="s">
        <v>641</v>
      </c>
      <c r="D168" s="252" t="s">
        <v>164</v>
      </c>
      <c r="E168" s="252" t="s">
        <v>164</v>
      </c>
      <c r="F168" s="252" t="s">
        <v>164</v>
      </c>
      <c r="G168" s="252" t="s">
        <v>164</v>
      </c>
      <c r="H168" s="252" t="s">
        <v>164</v>
      </c>
      <c r="I168" s="252" t="s">
        <v>164</v>
      </c>
      <c r="J168" s="252" t="s">
        <v>164</v>
      </c>
      <c r="K168" s="252"/>
      <c r="L168" s="252"/>
      <c r="M168" s="252"/>
      <c r="N168" s="252"/>
      <c r="O168" s="252"/>
      <c r="P168" s="253">
        <f t="shared" si="62"/>
        <v>0</v>
      </c>
      <c r="Q168" s="253">
        <f t="shared" si="48"/>
        <v>0</v>
      </c>
      <c r="R168" s="253">
        <f t="shared" si="49"/>
        <v>0</v>
      </c>
      <c r="S168" s="253">
        <f t="shared" si="50"/>
        <v>0</v>
      </c>
      <c r="T168" s="253">
        <f t="shared" si="51"/>
        <v>0</v>
      </c>
      <c r="U168" s="253">
        <f t="shared" si="52"/>
        <v>0</v>
      </c>
      <c r="V168" s="253">
        <f t="shared" si="53"/>
        <v>0</v>
      </c>
      <c r="W168" s="253">
        <f t="shared" si="54"/>
        <v>0</v>
      </c>
      <c r="X168" s="253">
        <f t="shared" si="55"/>
        <v>0</v>
      </c>
      <c r="Y168" s="253">
        <f t="shared" si="56"/>
        <v>0</v>
      </c>
      <c r="Z168" s="253">
        <f t="shared" si="57"/>
        <v>0</v>
      </c>
      <c r="AA168" s="253">
        <f t="shared" si="58"/>
        <v>0</v>
      </c>
      <c r="AB168" s="253">
        <f t="shared" si="59"/>
        <v>0</v>
      </c>
      <c r="AC168" s="253">
        <f t="shared" si="60"/>
        <v>0</v>
      </c>
      <c r="AD168" s="253">
        <f t="shared" si="61"/>
        <v>0</v>
      </c>
      <c r="AE168" s="395"/>
      <c r="AH168" s="395"/>
      <c r="AI168" s="395"/>
      <c r="AJ168" s="395"/>
      <c r="AK168" s="395"/>
      <c r="AL168" s="395"/>
      <c r="AM168" s="395"/>
      <c r="AN168" s="395"/>
      <c r="AO168" s="395"/>
    </row>
    <row r="169" spans="1:41" hidden="1" x14ac:dyDescent="0.2">
      <c r="A169" s="253" t="s">
        <v>783</v>
      </c>
      <c r="B169" s="251"/>
      <c r="C169" s="252" t="s">
        <v>164</v>
      </c>
      <c r="D169" s="252" t="s">
        <v>164</v>
      </c>
      <c r="E169" s="252" t="s">
        <v>164</v>
      </c>
      <c r="F169" s="252" t="s">
        <v>164</v>
      </c>
      <c r="G169" s="252" t="s">
        <v>164</v>
      </c>
      <c r="H169" s="252" t="s">
        <v>164</v>
      </c>
      <c r="I169" s="252" t="s">
        <v>164</v>
      </c>
      <c r="J169" s="252" t="s">
        <v>164</v>
      </c>
      <c r="K169" s="252"/>
      <c r="L169" s="252"/>
      <c r="M169" s="252"/>
      <c r="N169" s="252"/>
      <c r="O169" s="252"/>
      <c r="P169" s="253">
        <f t="shared" si="62"/>
        <v>0</v>
      </c>
      <c r="Q169" s="253">
        <f t="shared" si="48"/>
        <v>0</v>
      </c>
      <c r="R169" s="253">
        <f t="shared" si="49"/>
        <v>0</v>
      </c>
      <c r="S169" s="253">
        <f t="shared" si="50"/>
        <v>0</v>
      </c>
      <c r="T169" s="253">
        <f t="shared" si="51"/>
        <v>0</v>
      </c>
      <c r="U169" s="253">
        <f t="shared" si="52"/>
        <v>0</v>
      </c>
      <c r="V169" s="253">
        <f t="shared" si="53"/>
        <v>0</v>
      </c>
      <c r="W169" s="253">
        <f t="shared" si="54"/>
        <v>0</v>
      </c>
      <c r="X169" s="253">
        <f t="shared" si="55"/>
        <v>0</v>
      </c>
      <c r="Y169" s="253">
        <f t="shared" si="56"/>
        <v>0</v>
      </c>
      <c r="Z169" s="253">
        <f t="shared" si="57"/>
        <v>0</v>
      </c>
      <c r="AA169" s="253">
        <f t="shared" si="58"/>
        <v>0</v>
      </c>
      <c r="AB169" s="253">
        <f t="shared" si="59"/>
        <v>0</v>
      </c>
      <c r="AC169" s="253">
        <f t="shared" si="60"/>
        <v>0</v>
      </c>
      <c r="AD169" s="253">
        <f t="shared" si="61"/>
        <v>0</v>
      </c>
      <c r="AE169" s="395"/>
      <c r="AH169" s="395"/>
      <c r="AI169" s="395"/>
      <c r="AJ169" s="395"/>
      <c r="AK169" s="395"/>
      <c r="AL169" s="395"/>
      <c r="AM169" s="395"/>
      <c r="AN169" s="395"/>
      <c r="AO169" s="395"/>
    </row>
    <row r="170" spans="1:41" x14ac:dyDescent="0.2">
      <c r="A170" s="253" t="s">
        <v>784</v>
      </c>
      <c r="B170" s="251"/>
      <c r="C170" s="252" t="s">
        <v>641</v>
      </c>
      <c r="D170" s="252" t="s">
        <v>164</v>
      </c>
      <c r="E170" s="252" t="s">
        <v>164</v>
      </c>
      <c r="F170" s="252" t="s">
        <v>164</v>
      </c>
      <c r="G170" s="252" t="s">
        <v>164</v>
      </c>
      <c r="H170" s="252" t="s">
        <v>164</v>
      </c>
      <c r="I170" s="252" t="s">
        <v>164</v>
      </c>
      <c r="J170" s="252" t="s">
        <v>164</v>
      </c>
      <c r="K170" s="252"/>
      <c r="L170" s="252"/>
      <c r="M170" s="252"/>
      <c r="N170" s="252"/>
      <c r="O170" s="252"/>
      <c r="P170" s="253">
        <f t="shared" si="62"/>
        <v>0</v>
      </c>
      <c r="Q170" s="253">
        <f t="shared" si="48"/>
        <v>0</v>
      </c>
      <c r="R170" s="253">
        <f t="shared" si="49"/>
        <v>0</v>
      </c>
      <c r="S170" s="253">
        <f t="shared" si="50"/>
        <v>0</v>
      </c>
      <c r="T170" s="253">
        <f t="shared" si="51"/>
        <v>0</v>
      </c>
      <c r="U170" s="253">
        <f t="shared" si="52"/>
        <v>0</v>
      </c>
      <c r="V170" s="253">
        <f t="shared" si="53"/>
        <v>0</v>
      </c>
      <c r="W170" s="253">
        <f t="shared" si="54"/>
        <v>0</v>
      </c>
      <c r="X170" s="253">
        <f t="shared" si="55"/>
        <v>0</v>
      </c>
      <c r="Y170" s="253">
        <f t="shared" si="56"/>
        <v>0</v>
      </c>
      <c r="Z170" s="253">
        <f t="shared" si="57"/>
        <v>0</v>
      </c>
      <c r="AA170" s="253">
        <f t="shared" si="58"/>
        <v>0</v>
      </c>
      <c r="AB170" s="253">
        <f t="shared" si="59"/>
        <v>0</v>
      </c>
      <c r="AC170" s="253">
        <f t="shared" si="60"/>
        <v>0</v>
      </c>
      <c r="AD170" s="253">
        <f t="shared" si="61"/>
        <v>0</v>
      </c>
      <c r="AE170" s="395"/>
      <c r="AH170" s="395"/>
      <c r="AI170" s="395"/>
      <c r="AJ170" s="395"/>
      <c r="AK170" s="395"/>
      <c r="AL170" s="395"/>
      <c r="AM170" s="395"/>
      <c r="AN170" s="395"/>
      <c r="AO170" s="395"/>
    </row>
    <row r="171" spans="1:41" x14ac:dyDescent="0.2">
      <c r="A171" s="253" t="s">
        <v>785</v>
      </c>
      <c r="B171" s="251"/>
      <c r="C171" s="252" t="s">
        <v>641</v>
      </c>
      <c r="D171" s="252" t="s">
        <v>164</v>
      </c>
      <c r="E171" s="252" t="s">
        <v>164</v>
      </c>
      <c r="F171" s="252" t="s">
        <v>641</v>
      </c>
      <c r="G171" s="252" t="s">
        <v>164</v>
      </c>
      <c r="H171" s="252" t="s">
        <v>641</v>
      </c>
      <c r="I171" s="252" t="s">
        <v>164</v>
      </c>
      <c r="J171" s="252" t="s">
        <v>164</v>
      </c>
      <c r="K171" s="252"/>
      <c r="L171" s="252"/>
      <c r="M171" s="252"/>
      <c r="N171" s="252"/>
      <c r="O171" s="252"/>
      <c r="P171" s="253">
        <f t="shared" si="62"/>
        <v>0</v>
      </c>
      <c r="Q171" s="253">
        <f t="shared" si="48"/>
        <v>0</v>
      </c>
      <c r="R171" s="253">
        <f t="shared" si="49"/>
        <v>0</v>
      </c>
      <c r="S171" s="253">
        <f t="shared" si="50"/>
        <v>0</v>
      </c>
      <c r="T171" s="253">
        <f t="shared" si="51"/>
        <v>0</v>
      </c>
      <c r="U171" s="253">
        <f t="shared" si="52"/>
        <v>0</v>
      </c>
      <c r="V171" s="253">
        <f t="shared" si="53"/>
        <v>0</v>
      </c>
      <c r="W171" s="253">
        <f t="shared" si="54"/>
        <v>0</v>
      </c>
      <c r="X171" s="253">
        <f t="shared" si="55"/>
        <v>0</v>
      </c>
      <c r="Y171" s="253">
        <f t="shared" si="56"/>
        <v>0</v>
      </c>
      <c r="Z171" s="253">
        <f t="shared" si="57"/>
        <v>0</v>
      </c>
      <c r="AA171" s="253">
        <f t="shared" si="58"/>
        <v>0</v>
      </c>
      <c r="AB171" s="253">
        <f t="shared" si="59"/>
        <v>0</v>
      </c>
      <c r="AC171" s="253">
        <f t="shared" si="60"/>
        <v>0</v>
      </c>
      <c r="AD171" s="253">
        <f t="shared" si="61"/>
        <v>0</v>
      </c>
      <c r="AE171" s="395"/>
      <c r="AH171" s="395"/>
      <c r="AI171" s="395"/>
      <c r="AJ171" s="395"/>
      <c r="AK171" s="395"/>
      <c r="AL171" s="395"/>
      <c r="AM171" s="395"/>
      <c r="AN171" s="395"/>
      <c r="AO171" s="395"/>
    </row>
    <row r="172" spans="1:41" hidden="1" x14ac:dyDescent="0.2">
      <c r="A172" s="253" t="s">
        <v>841</v>
      </c>
      <c r="B172" s="251"/>
      <c r="C172" s="252" t="s">
        <v>164</v>
      </c>
      <c r="D172" s="252" t="s">
        <v>164</v>
      </c>
      <c r="E172" s="252" t="s">
        <v>164</v>
      </c>
      <c r="F172" s="252" t="s">
        <v>164</v>
      </c>
      <c r="G172" s="252" t="s">
        <v>164</v>
      </c>
      <c r="H172" s="252" t="s">
        <v>164</v>
      </c>
      <c r="I172" s="252" t="s">
        <v>164</v>
      </c>
      <c r="J172" s="252" t="s">
        <v>164</v>
      </c>
      <c r="K172" s="252"/>
      <c r="L172" s="252"/>
      <c r="M172" s="252"/>
      <c r="N172" s="252"/>
      <c r="O172" s="252"/>
      <c r="P172" s="253">
        <f t="shared" si="62"/>
        <v>0</v>
      </c>
      <c r="Q172" s="253">
        <f t="shared" si="48"/>
        <v>0</v>
      </c>
      <c r="R172" s="253">
        <f t="shared" si="49"/>
        <v>0</v>
      </c>
      <c r="S172" s="253">
        <f t="shared" si="50"/>
        <v>0</v>
      </c>
      <c r="T172" s="253">
        <f t="shared" si="51"/>
        <v>0</v>
      </c>
      <c r="U172" s="253">
        <f t="shared" si="52"/>
        <v>0</v>
      </c>
      <c r="V172" s="253">
        <f t="shared" si="53"/>
        <v>0</v>
      </c>
      <c r="W172" s="253">
        <f t="shared" si="54"/>
        <v>0</v>
      </c>
      <c r="X172" s="253">
        <f t="shared" si="55"/>
        <v>0</v>
      </c>
      <c r="Y172" s="253">
        <f t="shared" si="56"/>
        <v>0</v>
      </c>
      <c r="Z172" s="253">
        <f t="shared" si="57"/>
        <v>0</v>
      </c>
      <c r="AA172" s="253">
        <f t="shared" si="58"/>
        <v>0</v>
      </c>
      <c r="AB172" s="253">
        <f t="shared" si="59"/>
        <v>0</v>
      </c>
      <c r="AC172" s="253">
        <f t="shared" si="60"/>
        <v>0</v>
      </c>
      <c r="AD172" s="253">
        <f t="shared" si="61"/>
        <v>0</v>
      </c>
      <c r="AE172" s="395"/>
      <c r="AH172" s="395"/>
      <c r="AI172" s="395"/>
      <c r="AJ172" s="395"/>
      <c r="AK172" s="395"/>
      <c r="AL172" s="395"/>
      <c r="AM172" s="395"/>
      <c r="AN172" s="395"/>
      <c r="AO172" s="395"/>
    </row>
    <row r="173" spans="1:41" hidden="1" x14ac:dyDescent="0.2">
      <c r="A173" s="253" t="s">
        <v>842</v>
      </c>
      <c r="B173" s="251"/>
      <c r="C173" s="252" t="s">
        <v>164</v>
      </c>
      <c r="D173" s="252" t="s">
        <v>164</v>
      </c>
      <c r="E173" s="252" t="s">
        <v>164</v>
      </c>
      <c r="F173" s="252" t="s">
        <v>164</v>
      </c>
      <c r="G173" s="252" t="s">
        <v>164</v>
      </c>
      <c r="H173" s="252" t="s">
        <v>164</v>
      </c>
      <c r="I173" s="252" t="s">
        <v>164</v>
      </c>
      <c r="J173" s="252" t="s">
        <v>164</v>
      </c>
      <c r="K173" s="252"/>
      <c r="L173" s="252"/>
      <c r="M173" s="252"/>
      <c r="N173" s="252"/>
      <c r="O173" s="252"/>
      <c r="P173" s="253">
        <f t="shared" si="62"/>
        <v>0</v>
      </c>
      <c r="Q173" s="253">
        <f t="shared" si="48"/>
        <v>0</v>
      </c>
      <c r="R173" s="253">
        <f t="shared" si="49"/>
        <v>0</v>
      </c>
      <c r="S173" s="253">
        <f t="shared" si="50"/>
        <v>0</v>
      </c>
      <c r="T173" s="253">
        <f t="shared" si="51"/>
        <v>0</v>
      </c>
      <c r="U173" s="253">
        <f t="shared" si="52"/>
        <v>0</v>
      </c>
      <c r="V173" s="253">
        <f t="shared" si="53"/>
        <v>0</v>
      </c>
      <c r="W173" s="253">
        <f t="shared" si="54"/>
        <v>0</v>
      </c>
      <c r="X173" s="253">
        <f t="shared" si="55"/>
        <v>0</v>
      </c>
      <c r="Y173" s="253">
        <f t="shared" si="56"/>
        <v>0</v>
      </c>
      <c r="Z173" s="253">
        <f t="shared" si="57"/>
        <v>0</v>
      </c>
      <c r="AA173" s="253">
        <f t="shared" si="58"/>
        <v>0</v>
      </c>
      <c r="AB173" s="253">
        <f t="shared" si="59"/>
        <v>0</v>
      </c>
      <c r="AC173" s="253">
        <f t="shared" si="60"/>
        <v>0</v>
      </c>
      <c r="AD173" s="253">
        <f t="shared" si="61"/>
        <v>0</v>
      </c>
      <c r="AE173" s="395"/>
      <c r="AH173" s="395"/>
      <c r="AI173" s="395"/>
      <c r="AJ173" s="395"/>
      <c r="AK173" s="395"/>
      <c r="AL173" s="395"/>
      <c r="AM173" s="395"/>
      <c r="AN173" s="395"/>
      <c r="AO173" s="395"/>
    </row>
    <row r="174" spans="1:41" x14ac:dyDescent="0.2">
      <c r="A174" s="253" t="s">
        <v>786</v>
      </c>
      <c r="B174" s="251"/>
      <c r="C174" s="252" t="s">
        <v>164</v>
      </c>
      <c r="D174" s="252" t="s">
        <v>164</v>
      </c>
      <c r="E174" s="252" t="s">
        <v>164</v>
      </c>
      <c r="F174" s="252" t="s">
        <v>641</v>
      </c>
      <c r="G174" s="252" t="s">
        <v>164</v>
      </c>
      <c r="H174" s="252" t="s">
        <v>164</v>
      </c>
      <c r="I174" s="252" t="s">
        <v>164</v>
      </c>
      <c r="J174" s="252" t="s">
        <v>164</v>
      </c>
      <c r="K174" s="252"/>
      <c r="L174" s="252"/>
      <c r="M174" s="252"/>
      <c r="N174" s="252"/>
      <c r="O174" s="252"/>
      <c r="P174" s="253">
        <f t="shared" si="62"/>
        <v>0</v>
      </c>
      <c r="Q174" s="253">
        <f t="shared" si="48"/>
        <v>0</v>
      </c>
      <c r="R174" s="253">
        <f t="shared" si="49"/>
        <v>0</v>
      </c>
      <c r="S174" s="253">
        <f t="shared" si="50"/>
        <v>0</v>
      </c>
      <c r="T174" s="253">
        <f t="shared" si="51"/>
        <v>0</v>
      </c>
      <c r="U174" s="253">
        <f t="shared" si="52"/>
        <v>0</v>
      </c>
      <c r="V174" s="253">
        <f t="shared" si="53"/>
        <v>0</v>
      </c>
      <c r="W174" s="253">
        <f t="shared" si="54"/>
        <v>0</v>
      </c>
      <c r="X174" s="253">
        <f t="shared" si="55"/>
        <v>0</v>
      </c>
      <c r="Y174" s="253">
        <f t="shared" si="56"/>
        <v>0</v>
      </c>
      <c r="Z174" s="253">
        <f t="shared" si="57"/>
        <v>0</v>
      </c>
      <c r="AA174" s="253">
        <f t="shared" si="58"/>
        <v>0</v>
      </c>
      <c r="AB174" s="253">
        <f t="shared" si="59"/>
        <v>0</v>
      </c>
      <c r="AC174" s="253">
        <f t="shared" si="60"/>
        <v>0</v>
      </c>
      <c r="AD174" s="253">
        <f t="shared" si="61"/>
        <v>0</v>
      </c>
      <c r="AE174" s="395"/>
      <c r="AH174" s="395"/>
      <c r="AI174" s="395"/>
      <c r="AJ174" s="395"/>
      <c r="AK174" s="395"/>
      <c r="AL174" s="395"/>
      <c r="AM174" s="395"/>
      <c r="AN174" s="395"/>
      <c r="AO174" s="395"/>
    </row>
    <row r="175" spans="1:41" hidden="1" x14ac:dyDescent="0.2">
      <c r="A175" s="253" t="s">
        <v>787</v>
      </c>
      <c r="B175" s="251"/>
      <c r="C175" s="252" t="s">
        <v>164</v>
      </c>
      <c r="D175" s="252" t="s">
        <v>164</v>
      </c>
      <c r="E175" s="252" t="s">
        <v>164</v>
      </c>
      <c r="F175" s="252" t="s">
        <v>164</v>
      </c>
      <c r="G175" s="252" t="s">
        <v>164</v>
      </c>
      <c r="H175" s="254" t="s">
        <v>164</v>
      </c>
      <c r="I175" s="252" t="s">
        <v>164</v>
      </c>
      <c r="J175" s="252" t="s">
        <v>164</v>
      </c>
      <c r="K175" s="252"/>
      <c r="L175" s="252"/>
      <c r="M175" s="252"/>
      <c r="N175" s="252"/>
      <c r="O175" s="252"/>
      <c r="P175" s="253">
        <f t="shared" si="62"/>
        <v>0</v>
      </c>
      <c r="Q175" s="253">
        <f t="shared" si="48"/>
        <v>0</v>
      </c>
      <c r="R175" s="253">
        <f t="shared" si="49"/>
        <v>0</v>
      </c>
      <c r="S175" s="253">
        <f t="shared" si="50"/>
        <v>0</v>
      </c>
      <c r="T175" s="253">
        <f t="shared" si="51"/>
        <v>0</v>
      </c>
      <c r="U175" s="253">
        <f t="shared" si="52"/>
        <v>0</v>
      </c>
      <c r="V175" s="253">
        <f t="shared" si="53"/>
        <v>0</v>
      </c>
      <c r="W175" s="253">
        <f t="shared" si="54"/>
        <v>0</v>
      </c>
      <c r="X175" s="253">
        <f t="shared" si="55"/>
        <v>0</v>
      </c>
      <c r="Y175" s="253">
        <f t="shared" si="56"/>
        <v>0</v>
      </c>
      <c r="Z175" s="253">
        <f t="shared" si="57"/>
        <v>0</v>
      </c>
      <c r="AA175" s="253">
        <f t="shared" si="58"/>
        <v>0</v>
      </c>
      <c r="AB175" s="253">
        <f t="shared" si="59"/>
        <v>0</v>
      </c>
      <c r="AC175" s="253">
        <f t="shared" si="60"/>
        <v>0</v>
      </c>
      <c r="AD175" s="253">
        <f t="shared" si="61"/>
        <v>0</v>
      </c>
      <c r="AE175" s="395"/>
      <c r="AH175" s="395"/>
      <c r="AI175" s="395"/>
      <c r="AJ175" s="395"/>
      <c r="AK175" s="395"/>
      <c r="AL175" s="395"/>
      <c r="AM175" s="395"/>
      <c r="AN175" s="395"/>
      <c r="AO175" s="395"/>
    </row>
    <row r="176" spans="1:41" x14ac:dyDescent="0.2">
      <c r="A176" s="253" t="s">
        <v>788</v>
      </c>
      <c r="B176" s="251"/>
      <c r="C176" s="252" t="s">
        <v>164</v>
      </c>
      <c r="D176" s="252" t="s">
        <v>164</v>
      </c>
      <c r="E176" s="252" t="s">
        <v>164</v>
      </c>
      <c r="F176" s="252" t="s">
        <v>641</v>
      </c>
      <c r="G176" s="252" t="s">
        <v>164</v>
      </c>
      <c r="H176" s="252" t="s">
        <v>164</v>
      </c>
      <c r="I176" s="252" t="s">
        <v>164</v>
      </c>
      <c r="J176" s="252" t="s">
        <v>164</v>
      </c>
      <c r="K176" s="252"/>
      <c r="L176" s="252"/>
      <c r="M176" s="252"/>
      <c r="N176" s="252"/>
      <c r="O176" s="252"/>
      <c r="P176" s="253">
        <f t="shared" si="62"/>
        <v>0</v>
      </c>
      <c r="Q176" s="253">
        <f t="shared" si="48"/>
        <v>0</v>
      </c>
      <c r="R176" s="253">
        <f t="shared" si="49"/>
        <v>0</v>
      </c>
      <c r="S176" s="253">
        <f t="shared" si="50"/>
        <v>0</v>
      </c>
      <c r="T176" s="253">
        <f t="shared" si="51"/>
        <v>0</v>
      </c>
      <c r="U176" s="253">
        <f t="shared" si="52"/>
        <v>0</v>
      </c>
      <c r="V176" s="253">
        <f t="shared" si="53"/>
        <v>0</v>
      </c>
      <c r="W176" s="253">
        <f t="shared" si="54"/>
        <v>0</v>
      </c>
      <c r="X176" s="253">
        <f t="shared" si="55"/>
        <v>0</v>
      </c>
      <c r="Y176" s="253">
        <f t="shared" si="56"/>
        <v>0</v>
      </c>
      <c r="Z176" s="253">
        <f t="shared" si="57"/>
        <v>0</v>
      </c>
      <c r="AA176" s="253">
        <f t="shared" si="58"/>
        <v>0</v>
      </c>
      <c r="AB176" s="253">
        <f t="shared" si="59"/>
        <v>0</v>
      </c>
      <c r="AC176" s="253">
        <f t="shared" si="60"/>
        <v>0</v>
      </c>
      <c r="AD176" s="253">
        <f t="shared" si="61"/>
        <v>0</v>
      </c>
      <c r="AE176" s="395"/>
      <c r="AH176" s="395"/>
      <c r="AI176" s="395"/>
      <c r="AJ176" s="395"/>
      <c r="AK176" s="395"/>
      <c r="AL176" s="395"/>
      <c r="AM176" s="395"/>
      <c r="AN176" s="395"/>
      <c r="AO176" s="395"/>
    </row>
    <row r="177" spans="1:41" x14ac:dyDescent="0.2">
      <c r="A177" s="253" t="s">
        <v>789</v>
      </c>
      <c r="B177" s="251"/>
      <c r="C177" s="252" t="s">
        <v>641</v>
      </c>
      <c r="D177" s="252" t="s">
        <v>164</v>
      </c>
      <c r="E177" s="252" t="s">
        <v>164</v>
      </c>
      <c r="F177" s="252" t="s">
        <v>164</v>
      </c>
      <c r="G177" s="252" t="s">
        <v>164</v>
      </c>
      <c r="H177" s="252" t="s">
        <v>164</v>
      </c>
      <c r="I177" s="252" t="s">
        <v>164</v>
      </c>
      <c r="J177" s="252" t="s">
        <v>164</v>
      </c>
      <c r="K177" s="252"/>
      <c r="L177" s="252"/>
      <c r="M177" s="252"/>
      <c r="N177" s="252"/>
      <c r="O177" s="252"/>
      <c r="P177" s="253">
        <f t="shared" si="62"/>
        <v>0</v>
      </c>
      <c r="Q177" s="253">
        <f t="shared" si="48"/>
        <v>0</v>
      </c>
      <c r="R177" s="253">
        <f t="shared" si="49"/>
        <v>0</v>
      </c>
      <c r="S177" s="253">
        <f t="shared" si="50"/>
        <v>0</v>
      </c>
      <c r="T177" s="253">
        <f t="shared" si="51"/>
        <v>0</v>
      </c>
      <c r="U177" s="253">
        <f t="shared" si="52"/>
        <v>0</v>
      </c>
      <c r="V177" s="253">
        <f t="shared" si="53"/>
        <v>0</v>
      </c>
      <c r="W177" s="253">
        <f t="shared" si="54"/>
        <v>0</v>
      </c>
      <c r="X177" s="253">
        <f t="shared" si="55"/>
        <v>0</v>
      </c>
      <c r="Y177" s="253">
        <f t="shared" si="56"/>
        <v>0</v>
      </c>
      <c r="Z177" s="253">
        <f t="shared" si="57"/>
        <v>0</v>
      </c>
      <c r="AA177" s="253">
        <f t="shared" si="58"/>
        <v>0</v>
      </c>
      <c r="AB177" s="253">
        <f t="shared" si="59"/>
        <v>0</v>
      </c>
      <c r="AC177" s="253">
        <f t="shared" si="60"/>
        <v>0</v>
      </c>
      <c r="AD177" s="253">
        <f t="shared" si="61"/>
        <v>0</v>
      </c>
      <c r="AE177" s="395"/>
      <c r="AH177" s="395"/>
      <c r="AI177" s="395"/>
      <c r="AJ177" s="395"/>
      <c r="AK177" s="395"/>
      <c r="AL177" s="395"/>
      <c r="AM177" s="395"/>
      <c r="AN177" s="395"/>
      <c r="AO177" s="395"/>
    </row>
    <row r="178" spans="1:41" x14ac:dyDescent="0.2">
      <c r="A178" s="253" t="s">
        <v>790</v>
      </c>
      <c r="B178" s="251"/>
      <c r="C178" s="252" t="s">
        <v>641</v>
      </c>
      <c r="D178" s="252" t="s">
        <v>164</v>
      </c>
      <c r="E178" s="252" t="s">
        <v>164</v>
      </c>
      <c r="F178" s="252" t="s">
        <v>641</v>
      </c>
      <c r="G178" s="252" t="s">
        <v>164</v>
      </c>
      <c r="H178" s="252" t="s">
        <v>164</v>
      </c>
      <c r="I178" s="252" t="s">
        <v>641</v>
      </c>
      <c r="J178" s="252" t="s">
        <v>164</v>
      </c>
      <c r="K178" s="252"/>
      <c r="L178" s="252"/>
      <c r="M178" s="252"/>
      <c r="N178" s="252"/>
      <c r="O178" s="252"/>
      <c r="P178" s="253">
        <f t="shared" si="62"/>
        <v>0</v>
      </c>
      <c r="Q178" s="253">
        <f t="shared" si="48"/>
        <v>0</v>
      </c>
      <c r="R178" s="253">
        <f t="shared" si="49"/>
        <v>0</v>
      </c>
      <c r="S178" s="253">
        <f t="shared" si="50"/>
        <v>0</v>
      </c>
      <c r="T178" s="253">
        <f t="shared" si="51"/>
        <v>0</v>
      </c>
      <c r="U178" s="253">
        <f t="shared" si="52"/>
        <v>0</v>
      </c>
      <c r="V178" s="253">
        <f t="shared" si="53"/>
        <v>0</v>
      </c>
      <c r="W178" s="253">
        <f t="shared" si="54"/>
        <v>0</v>
      </c>
      <c r="X178" s="253">
        <f t="shared" si="55"/>
        <v>0</v>
      </c>
      <c r="Y178" s="253">
        <f t="shared" si="56"/>
        <v>0</v>
      </c>
      <c r="Z178" s="253">
        <f t="shared" si="57"/>
        <v>0</v>
      </c>
      <c r="AA178" s="253">
        <f t="shared" si="58"/>
        <v>0</v>
      </c>
      <c r="AB178" s="253">
        <f t="shared" si="59"/>
        <v>0</v>
      </c>
      <c r="AC178" s="253">
        <f t="shared" si="60"/>
        <v>0</v>
      </c>
      <c r="AD178" s="253">
        <f t="shared" si="61"/>
        <v>0</v>
      </c>
      <c r="AE178" s="395"/>
      <c r="AH178" s="395"/>
      <c r="AI178" s="395"/>
      <c r="AJ178" s="395"/>
      <c r="AK178" s="395"/>
      <c r="AL178" s="395"/>
      <c r="AM178" s="395"/>
      <c r="AN178" s="395"/>
      <c r="AO178" s="395"/>
    </row>
    <row r="179" spans="1:41" hidden="1" x14ac:dyDescent="0.2">
      <c r="A179" s="253" t="s">
        <v>791</v>
      </c>
      <c r="B179" s="251"/>
      <c r="C179" s="252" t="s">
        <v>164</v>
      </c>
      <c r="D179" s="252" t="s">
        <v>164</v>
      </c>
      <c r="E179" s="252" t="s">
        <v>164</v>
      </c>
      <c r="F179" s="252" t="s">
        <v>164</v>
      </c>
      <c r="G179" s="252" t="s">
        <v>164</v>
      </c>
      <c r="H179" s="252" t="s">
        <v>164</v>
      </c>
      <c r="I179" s="252" t="s">
        <v>164</v>
      </c>
      <c r="J179" s="252" t="s">
        <v>164</v>
      </c>
      <c r="K179" s="252"/>
      <c r="L179" s="252"/>
      <c r="M179" s="252"/>
      <c r="N179" s="252"/>
      <c r="O179" s="252"/>
      <c r="P179" s="253">
        <f t="shared" si="62"/>
        <v>0</v>
      </c>
      <c r="Q179" s="253">
        <f t="shared" si="48"/>
        <v>0</v>
      </c>
      <c r="R179" s="253">
        <f t="shared" si="49"/>
        <v>0</v>
      </c>
      <c r="S179" s="253">
        <f t="shared" si="50"/>
        <v>0</v>
      </c>
      <c r="T179" s="253">
        <f t="shared" si="51"/>
        <v>0</v>
      </c>
      <c r="U179" s="253">
        <f t="shared" si="52"/>
        <v>0</v>
      </c>
      <c r="V179" s="253">
        <f t="shared" si="53"/>
        <v>0</v>
      </c>
      <c r="W179" s="253">
        <f t="shared" si="54"/>
        <v>0</v>
      </c>
      <c r="X179" s="253">
        <f t="shared" si="55"/>
        <v>0</v>
      </c>
      <c r="Y179" s="253">
        <f t="shared" si="56"/>
        <v>0</v>
      </c>
      <c r="Z179" s="253">
        <f t="shared" si="57"/>
        <v>0</v>
      </c>
      <c r="AA179" s="253">
        <f t="shared" si="58"/>
        <v>0</v>
      </c>
      <c r="AB179" s="253">
        <f t="shared" si="59"/>
        <v>0</v>
      </c>
      <c r="AC179" s="253">
        <f t="shared" si="60"/>
        <v>0</v>
      </c>
      <c r="AD179" s="253">
        <f t="shared" si="61"/>
        <v>0</v>
      </c>
      <c r="AE179" s="395"/>
      <c r="AH179" s="395"/>
      <c r="AI179" s="395"/>
      <c r="AJ179" s="395"/>
      <c r="AK179" s="395"/>
      <c r="AL179" s="395"/>
      <c r="AM179" s="395"/>
      <c r="AN179" s="395"/>
      <c r="AO179" s="395"/>
    </row>
    <row r="180" spans="1:41" x14ac:dyDescent="0.2">
      <c r="A180" s="253" t="s">
        <v>792</v>
      </c>
      <c r="B180" s="251"/>
      <c r="C180" s="252" t="s">
        <v>164</v>
      </c>
      <c r="D180" s="252" t="s">
        <v>164</v>
      </c>
      <c r="E180" s="252" t="s">
        <v>164</v>
      </c>
      <c r="F180" s="252" t="s">
        <v>641</v>
      </c>
      <c r="G180" s="252" t="s">
        <v>164</v>
      </c>
      <c r="H180" s="252" t="s">
        <v>164</v>
      </c>
      <c r="I180" s="252" t="s">
        <v>164</v>
      </c>
      <c r="J180" s="252" t="s">
        <v>164</v>
      </c>
      <c r="K180" s="252"/>
      <c r="L180" s="252"/>
      <c r="M180" s="252"/>
      <c r="N180" s="252"/>
      <c r="O180" s="252"/>
      <c r="P180" s="253">
        <f t="shared" si="62"/>
        <v>0</v>
      </c>
      <c r="Q180" s="253">
        <f t="shared" si="48"/>
        <v>0</v>
      </c>
      <c r="R180" s="253">
        <f t="shared" si="49"/>
        <v>0</v>
      </c>
      <c r="S180" s="253">
        <f t="shared" si="50"/>
        <v>0</v>
      </c>
      <c r="T180" s="253">
        <f t="shared" si="51"/>
        <v>0</v>
      </c>
      <c r="U180" s="253">
        <f t="shared" si="52"/>
        <v>0</v>
      </c>
      <c r="V180" s="253">
        <f t="shared" si="53"/>
        <v>0</v>
      </c>
      <c r="W180" s="253">
        <f t="shared" si="54"/>
        <v>0</v>
      </c>
      <c r="X180" s="253">
        <f t="shared" si="55"/>
        <v>0</v>
      </c>
      <c r="Y180" s="253">
        <f t="shared" si="56"/>
        <v>0</v>
      </c>
      <c r="Z180" s="253">
        <f t="shared" si="57"/>
        <v>0</v>
      </c>
      <c r="AA180" s="253">
        <f t="shared" si="58"/>
        <v>0</v>
      </c>
      <c r="AB180" s="253">
        <f t="shared" si="59"/>
        <v>0</v>
      </c>
      <c r="AC180" s="253">
        <f t="shared" si="60"/>
        <v>0</v>
      </c>
      <c r="AD180" s="253">
        <f t="shared" si="61"/>
        <v>0</v>
      </c>
      <c r="AE180" s="395"/>
      <c r="AH180" s="395"/>
      <c r="AI180" s="395"/>
      <c r="AJ180" s="395"/>
      <c r="AK180" s="395"/>
      <c r="AL180" s="395"/>
      <c r="AM180" s="395"/>
      <c r="AN180" s="395"/>
      <c r="AO180" s="395"/>
    </row>
    <row r="181" spans="1:41" x14ac:dyDescent="0.2">
      <c r="A181" s="253" t="s">
        <v>793</v>
      </c>
      <c r="B181" s="251"/>
      <c r="C181" s="252" t="s">
        <v>641</v>
      </c>
      <c r="D181" s="252" t="s">
        <v>164</v>
      </c>
      <c r="E181" s="252" t="s">
        <v>164</v>
      </c>
      <c r="F181" s="252" t="s">
        <v>641</v>
      </c>
      <c r="G181" s="252" t="s">
        <v>164</v>
      </c>
      <c r="H181" s="252" t="s">
        <v>641</v>
      </c>
      <c r="I181" s="252" t="s">
        <v>641</v>
      </c>
      <c r="J181" s="252" t="s">
        <v>164</v>
      </c>
      <c r="K181" s="252"/>
      <c r="L181" s="252"/>
      <c r="M181" s="252"/>
      <c r="N181" s="252"/>
      <c r="O181" s="252"/>
      <c r="P181" s="253">
        <f t="shared" si="62"/>
        <v>0</v>
      </c>
      <c r="Q181" s="253">
        <f t="shared" si="48"/>
        <v>0</v>
      </c>
      <c r="R181" s="253">
        <f t="shared" si="49"/>
        <v>0</v>
      </c>
      <c r="S181" s="253">
        <f t="shared" si="50"/>
        <v>0</v>
      </c>
      <c r="T181" s="253">
        <f t="shared" si="51"/>
        <v>0</v>
      </c>
      <c r="U181" s="253">
        <f t="shared" si="52"/>
        <v>0</v>
      </c>
      <c r="V181" s="253">
        <f t="shared" si="53"/>
        <v>0</v>
      </c>
      <c r="W181" s="253">
        <f t="shared" si="54"/>
        <v>0</v>
      </c>
      <c r="X181" s="253">
        <f t="shared" si="55"/>
        <v>0</v>
      </c>
      <c r="Y181" s="253">
        <f t="shared" si="56"/>
        <v>0</v>
      </c>
      <c r="Z181" s="253">
        <f t="shared" si="57"/>
        <v>0</v>
      </c>
      <c r="AA181" s="253">
        <f t="shared" si="58"/>
        <v>0</v>
      </c>
      <c r="AB181" s="253">
        <f t="shared" si="59"/>
        <v>0</v>
      </c>
      <c r="AC181" s="253">
        <f t="shared" si="60"/>
        <v>0</v>
      </c>
      <c r="AD181" s="253">
        <f t="shared" si="61"/>
        <v>0</v>
      </c>
      <c r="AE181" s="395"/>
      <c r="AH181" s="395"/>
      <c r="AI181" s="395"/>
      <c r="AJ181" s="395"/>
      <c r="AK181" s="395"/>
      <c r="AL181" s="395"/>
      <c r="AM181" s="395"/>
      <c r="AN181" s="395"/>
      <c r="AO181" s="395"/>
    </row>
    <row r="182" spans="1:41" x14ac:dyDescent="0.2">
      <c r="A182" s="253" t="s">
        <v>794</v>
      </c>
      <c r="B182" s="251"/>
      <c r="C182" s="252" t="s">
        <v>164</v>
      </c>
      <c r="D182" s="252" t="s">
        <v>164</v>
      </c>
      <c r="E182" s="252" t="s">
        <v>164</v>
      </c>
      <c r="F182" s="252" t="s">
        <v>641</v>
      </c>
      <c r="G182" s="252" t="s">
        <v>164</v>
      </c>
      <c r="H182" s="252" t="s">
        <v>164</v>
      </c>
      <c r="I182" s="252" t="s">
        <v>164</v>
      </c>
      <c r="J182" s="252" t="s">
        <v>164</v>
      </c>
      <c r="K182" s="252"/>
      <c r="L182" s="252"/>
      <c r="M182" s="252"/>
      <c r="N182" s="252"/>
      <c r="O182" s="252"/>
      <c r="P182" s="253">
        <f t="shared" si="62"/>
        <v>0</v>
      </c>
      <c r="Q182" s="253">
        <f t="shared" si="48"/>
        <v>0</v>
      </c>
      <c r="R182" s="253">
        <f t="shared" si="49"/>
        <v>0</v>
      </c>
      <c r="S182" s="253">
        <f t="shared" si="50"/>
        <v>0</v>
      </c>
      <c r="T182" s="253">
        <f t="shared" si="51"/>
        <v>0</v>
      </c>
      <c r="U182" s="253">
        <f t="shared" si="52"/>
        <v>0</v>
      </c>
      <c r="V182" s="253">
        <f t="shared" si="53"/>
        <v>0</v>
      </c>
      <c r="W182" s="253">
        <f t="shared" si="54"/>
        <v>0</v>
      </c>
      <c r="X182" s="253">
        <f t="shared" si="55"/>
        <v>0</v>
      </c>
      <c r="Y182" s="253">
        <f t="shared" si="56"/>
        <v>0</v>
      </c>
      <c r="Z182" s="253">
        <f t="shared" si="57"/>
        <v>0</v>
      </c>
      <c r="AA182" s="253">
        <f t="shared" si="58"/>
        <v>0</v>
      </c>
      <c r="AB182" s="253">
        <f t="shared" si="59"/>
        <v>0</v>
      </c>
      <c r="AC182" s="253">
        <f t="shared" si="60"/>
        <v>0</v>
      </c>
      <c r="AD182" s="253">
        <f t="shared" si="61"/>
        <v>0</v>
      </c>
      <c r="AE182" s="395"/>
      <c r="AH182" s="395"/>
      <c r="AI182" s="395"/>
      <c r="AJ182" s="395"/>
      <c r="AK182" s="395"/>
      <c r="AL182" s="395"/>
      <c r="AM182" s="395"/>
      <c r="AN182" s="395"/>
      <c r="AO182" s="395"/>
    </row>
    <row r="183" spans="1:41" x14ac:dyDescent="0.2">
      <c r="A183" s="253" t="s">
        <v>795</v>
      </c>
      <c r="B183" s="251"/>
      <c r="C183" s="252" t="s">
        <v>641</v>
      </c>
      <c r="D183" s="252" t="s">
        <v>164</v>
      </c>
      <c r="E183" s="252" t="s">
        <v>164</v>
      </c>
      <c r="F183" s="252" t="s">
        <v>641</v>
      </c>
      <c r="G183" s="252" t="s">
        <v>164</v>
      </c>
      <c r="H183" s="252" t="s">
        <v>641</v>
      </c>
      <c r="I183" s="252" t="s">
        <v>164</v>
      </c>
      <c r="J183" s="252" t="s">
        <v>164</v>
      </c>
      <c r="K183" s="252"/>
      <c r="L183" s="252"/>
      <c r="M183" s="252"/>
      <c r="N183" s="252"/>
      <c r="O183" s="252"/>
      <c r="P183" s="253">
        <f t="shared" si="62"/>
        <v>0</v>
      </c>
      <c r="Q183" s="253">
        <f t="shared" si="48"/>
        <v>0</v>
      </c>
      <c r="R183" s="253">
        <f t="shared" si="49"/>
        <v>0</v>
      </c>
      <c r="S183" s="253">
        <f t="shared" si="50"/>
        <v>0</v>
      </c>
      <c r="T183" s="253">
        <f t="shared" si="51"/>
        <v>0</v>
      </c>
      <c r="U183" s="253">
        <f t="shared" si="52"/>
        <v>0</v>
      </c>
      <c r="V183" s="253">
        <f t="shared" si="53"/>
        <v>0</v>
      </c>
      <c r="W183" s="253">
        <f t="shared" si="54"/>
        <v>0</v>
      </c>
      <c r="X183" s="253">
        <f t="shared" si="55"/>
        <v>0</v>
      </c>
      <c r="Y183" s="253">
        <f t="shared" si="56"/>
        <v>0</v>
      </c>
      <c r="Z183" s="253">
        <f t="shared" si="57"/>
        <v>0</v>
      </c>
      <c r="AA183" s="253">
        <f t="shared" si="58"/>
        <v>0</v>
      </c>
      <c r="AB183" s="253">
        <f t="shared" si="59"/>
        <v>0</v>
      </c>
      <c r="AC183" s="253">
        <f t="shared" si="60"/>
        <v>0</v>
      </c>
      <c r="AD183" s="253">
        <f t="shared" si="61"/>
        <v>0</v>
      </c>
      <c r="AE183" s="395"/>
      <c r="AH183" s="395"/>
      <c r="AI183" s="395"/>
      <c r="AJ183" s="395"/>
      <c r="AK183" s="395"/>
      <c r="AL183" s="395"/>
      <c r="AM183" s="395"/>
      <c r="AN183" s="395"/>
      <c r="AO183" s="395"/>
    </row>
    <row r="184" spans="1:41" x14ac:dyDescent="0.2">
      <c r="A184" s="253" t="s">
        <v>796</v>
      </c>
      <c r="B184" s="251"/>
      <c r="C184" s="252" t="s">
        <v>641</v>
      </c>
      <c r="D184" s="252" t="s">
        <v>641</v>
      </c>
      <c r="E184" s="252" t="s">
        <v>164</v>
      </c>
      <c r="F184" s="252" t="s">
        <v>641</v>
      </c>
      <c r="G184" s="252" t="s">
        <v>164</v>
      </c>
      <c r="H184" s="252" t="s">
        <v>641</v>
      </c>
      <c r="I184" s="252" t="s">
        <v>164</v>
      </c>
      <c r="J184" s="252" t="s">
        <v>164</v>
      </c>
      <c r="K184" s="252"/>
      <c r="L184" s="252"/>
      <c r="M184" s="252"/>
      <c r="N184" s="252"/>
      <c r="O184" s="252"/>
      <c r="P184" s="253">
        <f t="shared" si="62"/>
        <v>0</v>
      </c>
      <c r="Q184" s="253">
        <f t="shared" si="48"/>
        <v>0</v>
      </c>
      <c r="R184" s="253">
        <f t="shared" si="49"/>
        <v>0</v>
      </c>
      <c r="S184" s="253">
        <f t="shared" si="50"/>
        <v>0</v>
      </c>
      <c r="T184" s="253">
        <f t="shared" si="51"/>
        <v>0</v>
      </c>
      <c r="U184" s="253">
        <f t="shared" si="52"/>
        <v>0</v>
      </c>
      <c r="V184" s="253">
        <f t="shared" si="53"/>
        <v>0</v>
      </c>
      <c r="W184" s="253">
        <f t="shared" si="54"/>
        <v>0</v>
      </c>
      <c r="X184" s="253">
        <f t="shared" si="55"/>
        <v>0</v>
      </c>
      <c r="Y184" s="253">
        <f t="shared" si="56"/>
        <v>0</v>
      </c>
      <c r="Z184" s="253">
        <f t="shared" si="57"/>
        <v>0</v>
      </c>
      <c r="AA184" s="253">
        <f t="shared" si="58"/>
        <v>0</v>
      </c>
      <c r="AB184" s="253">
        <f t="shared" si="59"/>
        <v>0</v>
      </c>
      <c r="AC184" s="253">
        <f t="shared" si="60"/>
        <v>0</v>
      </c>
      <c r="AD184" s="253">
        <f t="shared" si="61"/>
        <v>0</v>
      </c>
      <c r="AE184" s="395"/>
      <c r="AH184" s="395"/>
      <c r="AI184" s="395"/>
      <c r="AJ184" s="395"/>
      <c r="AK184" s="395"/>
      <c r="AL184" s="395"/>
      <c r="AM184" s="395"/>
      <c r="AN184" s="395"/>
      <c r="AO184" s="395"/>
    </row>
    <row r="185" spans="1:41" hidden="1" x14ac:dyDescent="0.2">
      <c r="A185" s="253" t="s">
        <v>797</v>
      </c>
      <c r="B185" s="251"/>
      <c r="C185" s="252" t="s">
        <v>164</v>
      </c>
      <c r="D185" s="252" t="s">
        <v>164</v>
      </c>
      <c r="E185" s="252" t="s">
        <v>164</v>
      </c>
      <c r="F185" s="252" t="s">
        <v>164</v>
      </c>
      <c r="G185" s="252" t="s">
        <v>164</v>
      </c>
      <c r="H185" s="252" t="s">
        <v>164</v>
      </c>
      <c r="I185" s="252" t="s">
        <v>164</v>
      </c>
      <c r="J185" s="252" t="s">
        <v>164</v>
      </c>
      <c r="K185" s="252"/>
      <c r="L185" s="252"/>
      <c r="M185" s="252"/>
      <c r="N185" s="252"/>
      <c r="O185" s="252"/>
      <c r="P185" s="253">
        <f t="shared" si="62"/>
        <v>0</v>
      </c>
      <c r="Q185" s="253">
        <f t="shared" si="48"/>
        <v>0</v>
      </c>
      <c r="R185" s="253">
        <f t="shared" si="49"/>
        <v>0</v>
      </c>
      <c r="S185" s="253">
        <f t="shared" si="50"/>
        <v>0</v>
      </c>
      <c r="T185" s="253">
        <f t="shared" si="51"/>
        <v>0</v>
      </c>
      <c r="U185" s="253">
        <f t="shared" si="52"/>
        <v>0</v>
      </c>
      <c r="V185" s="253">
        <f t="shared" si="53"/>
        <v>0</v>
      </c>
      <c r="W185" s="253">
        <f t="shared" si="54"/>
        <v>0</v>
      </c>
      <c r="X185" s="253">
        <f t="shared" si="55"/>
        <v>0</v>
      </c>
      <c r="Y185" s="253">
        <f t="shared" si="56"/>
        <v>0</v>
      </c>
      <c r="Z185" s="253">
        <f t="shared" si="57"/>
        <v>0</v>
      </c>
      <c r="AA185" s="253">
        <f t="shared" si="58"/>
        <v>0</v>
      </c>
      <c r="AB185" s="253">
        <f t="shared" si="59"/>
        <v>0</v>
      </c>
      <c r="AC185" s="253">
        <f t="shared" si="60"/>
        <v>0</v>
      </c>
      <c r="AD185" s="253">
        <f t="shared" si="61"/>
        <v>0</v>
      </c>
      <c r="AE185" s="395"/>
      <c r="AH185" s="395"/>
      <c r="AI185" s="395"/>
      <c r="AJ185" s="395"/>
      <c r="AK185" s="395"/>
      <c r="AL185" s="395"/>
      <c r="AM185" s="395"/>
      <c r="AN185" s="395"/>
      <c r="AO185" s="395"/>
    </row>
    <row r="186" spans="1:41" x14ac:dyDescent="0.2">
      <c r="A186" s="253" t="s">
        <v>843</v>
      </c>
      <c r="B186" s="251"/>
      <c r="C186" s="252" t="s">
        <v>641</v>
      </c>
      <c r="D186" s="252" t="s">
        <v>164</v>
      </c>
      <c r="E186" s="252" t="s">
        <v>164</v>
      </c>
      <c r="F186" s="252" t="s">
        <v>164</v>
      </c>
      <c r="G186" s="252" t="s">
        <v>164</v>
      </c>
      <c r="H186" s="252" t="s">
        <v>164</v>
      </c>
      <c r="I186" s="252" t="s">
        <v>164</v>
      </c>
      <c r="J186" s="252" t="s">
        <v>164</v>
      </c>
      <c r="K186" s="252"/>
      <c r="L186" s="252"/>
      <c r="M186" s="252"/>
      <c r="N186" s="252"/>
      <c r="O186" s="252"/>
      <c r="P186" s="253">
        <f t="shared" si="62"/>
        <v>0</v>
      </c>
      <c r="Q186" s="253">
        <f t="shared" si="48"/>
        <v>0</v>
      </c>
      <c r="R186" s="253">
        <f t="shared" si="49"/>
        <v>0</v>
      </c>
      <c r="S186" s="253">
        <f t="shared" si="50"/>
        <v>0</v>
      </c>
      <c r="T186" s="253">
        <f t="shared" si="51"/>
        <v>0</v>
      </c>
      <c r="U186" s="253">
        <f t="shared" si="52"/>
        <v>0</v>
      </c>
      <c r="V186" s="253">
        <f t="shared" si="53"/>
        <v>0</v>
      </c>
      <c r="W186" s="253">
        <f t="shared" si="54"/>
        <v>0</v>
      </c>
      <c r="X186" s="253">
        <f t="shared" si="55"/>
        <v>0</v>
      </c>
      <c r="Y186" s="253">
        <f t="shared" si="56"/>
        <v>0</v>
      </c>
      <c r="Z186" s="253">
        <f t="shared" si="57"/>
        <v>0</v>
      </c>
      <c r="AA186" s="253">
        <f t="shared" si="58"/>
        <v>0</v>
      </c>
      <c r="AB186" s="253">
        <f t="shared" si="59"/>
        <v>0</v>
      </c>
      <c r="AC186" s="253">
        <f t="shared" si="60"/>
        <v>0</v>
      </c>
      <c r="AD186" s="253">
        <f t="shared" si="61"/>
        <v>0</v>
      </c>
      <c r="AE186" s="395"/>
      <c r="AH186" s="395"/>
      <c r="AI186" s="395"/>
      <c r="AJ186" s="395"/>
      <c r="AK186" s="395"/>
      <c r="AL186" s="395"/>
      <c r="AM186" s="395"/>
      <c r="AN186" s="395"/>
      <c r="AO186" s="395"/>
    </row>
    <row r="187" spans="1:41" x14ac:dyDescent="0.2">
      <c r="A187" s="253" t="s">
        <v>798</v>
      </c>
      <c r="B187" s="251"/>
      <c r="C187" s="252" t="s">
        <v>641</v>
      </c>
      <c r="D187" s="252" t="s">
        <v>164</v>
      </c>
      <c r="E187" s="252" t="s">
        <v>164</v>
      </c>
      <c r="F187" s="252" t="s">
        <v>641</v>
      </c>
      <c r="G187" s="252" t="s">
        <v>164</v>
      </c>
      <c r="H187" s="252" t="s">
        <v>164</v>
      </c>
      <c r="I187" s="252" t="s">
        <v>164</v>
      </c>
      <c r="J187" s="252" t="s">
        <v>164</v>
      </c>
      <c r="K187" s="252"/>
      <c r="L187" s="252"/>
      <c r="M187" s="252"/>
      <c r="N187" s="252"/>
      <c r="O187" s="252"/>
      <c r="P187" s="253">
        <f t="shared" si="62"/>
        <v>0</v>
      </c>
      <c r="Q187" s="253">
        <f t="shared" si="48"/>
        <v>0</v>
      </c>
      <c r="R187" s="253">
        <f t="shared" si="49"/>
        <v>0</v>
      </c>
      <c r="S187" s="253">
        <f t="shared" si="50"/>
        <v>0</v>
      </c>
      <c r="T187" s="253">
        <f t="shared" si="51"/>
        <v>0</v>
      </c>
      <c r="U187" s="253">
        <f t="shared" si="52"/>
        <v>0</v>
      </c>
      <c r="V187" s="253">
        <f t="shared" si="53"/>
        <v>0</v>
      </c>
      <c r="W187" s="253">
        <f t="shared" si="54"/>
        <v>0</v>
      </c>
      <c r="X187" s="253">
        <f t="shared" si="55"/>
        <v>0</v>
      </c>
      <c r="Y187" s="253">
        <f t="shared" si="56"/>
        <v>0</v>
      </c>
      <c r="Z187" s="253">
        <f t="shared" si="57"/>
        <v>0</v>
      </c>
      <c r="AA187" s="253">
        <f t="shared" si="58"/>
        <v>0</v>
      </c>
      <c r="AB187" s="253">
        <f t="shared" si="59"/>
        <v>0</v>
      </c>
      <c r="AC187" s="253">
        <f t="shared" si="60"/>
        <v>0</v>
      </c>
      <c r="AD187" s="253">
        <f t="shared" si="61"/>
        <v>0</v>
      </c>
      <c r="AE187" s="395"/>
      <c r="AH187" s="395"/>
      <c r="AI187" s="395"/>
      <c r="AJ187" s="395"/>
      <c r="AK187" s="395"/>
      <c r="AL187" s="395"/>
      <c r="AM187" s="395"/>
      <c r="AN187" s="395"/>
      <c r="AO187" s="395"/>
    </row>
    <row r="188" spans="1:41" x14ac:dyDescent="0.2">
      <c r="A188" s="253" t="s">
        <v>799</v>
      </c>
      <c r="B188" s="251"/>
      <c r="C188" s="252" t="s">
        <v>641</v>
      </c>
      <c r="D188" s="252" t="s">
        <v>164</v>
      </c>
      <c r="E188" s="252" t="s">
        <v>164</v>
      </c>
      <c r="F188" s="252" t="s">
        <v>641</v>
      </c>
      <c r="G188" s="252" t="s">
        <v>164</v>
      </c>
      <c r="H188" s="252" t="s">
        <v>164</v>
      </c>
      <c r="I188" s="252" t="s">
        <v>164</v>
      </c>
      <c r="J188" s="252" t="s">
        <v>164</v>
      </c>
      <c r="K188" s="252"/>
      <c r="L188" s="252"/>
      <c r="M188" s="252"/>
      <c r="N188" s="252"/>
      <c r="O188" s="252"/>
      <c r="P188" s="253">
        <f t="shared" si="62"/>
        <v>0</v>
      </c>
      <c r="Q188" s="253">
        <f t="shared" si="48"/>
        <v>0</v>
      </c>
      <c r="R188" s="253">
        <f t="shared" si="49"/>
        <v>0</v>
      </c>
      <c r="S188" s="253">
        <f t="shared" si="50"/>
        <v>0</v>
      </c>
      <c r="T188" s="253">
        <f t="shared" si="51"/>
        <v>0</v>
      </c>
      <c r="U188" s="253">
        <f t="shared" si="52"/>
        <v>0</v>
      </c>
      <c r="V188" s="253">
        <f t="shared" si="53"/>
        <v>0</v>
      </c>
      <c r="W188" s="253">
        <f t="shared" si="54"/>
        <v>0</v>
      </c>
      <c r="X188" s="253">
        <f t="shared" si="55"/>
        <v>0</v>
      </c>
      <c r="Y188" s="253">
        <f t="shared" si="56"/>
        <v>0</v>
      </c>
      <c r="Z188" s="253">
        <f t="shared" si="57"/>
        <v>0</v>
      </c>
      <c r="AA188" s="253">
        <f t="shared" si="58"/>
        <v>0</v>
      </c>
      <c r="AB188" s="253">
        <f t="shared" si="59"/>
        <v>0</v>
      </c>
      <c r="AC188" s="253">
        <f t="shared" si="60"/>
        <v>0</v>
      </c>
      <c r="AD188" s="253">
        <f t="shared" si="61"/>
        <v>0</v>
      </c>
      <c r="AE188" s="395"/>
      <c r="AH188" s="395"/>
      <c r="AI188" s="395"/>
      <c r="AJ188" s="395"/>
      <c r="AK188" s="395"/>
      <c r="AL188" s="395"/>
      <c r="AM188" s="395"/>
      <c r="AN188" s="395"/>
      <c r="AO188" s="395"/>
    </row>
    <row r="189" spans="1:41" x14ac:dyDescent="0.2">
      <c r="A189" s="253" t="s">
        <v>800</v>
      </c>
      <c r="B189" s="251"/>
      <c r="C189" s="252" t="s">
        <v>641</v>
      </c>
      <c r="D189" s="252" t="s">
        <v>641</v>
      </c>
      <c r="E189" s="252" t="s">
        <v>164</v>
      </c>
      <c r="F189" s="252" t="s">
        <v>641</v>
      </c>
      <c r="G189" s="252" t="s">
        <v>164</v>
      </c>
      <c r="H189" s="252" t="s">
        <v>641</v>
      </c>
      <c r="I189" s="252" t="s">
        <v>164</v>
      </c>
      <c r="J189" s="252" t="s">
        <v>164</v>
      </c>
      <c r="K189" s="252"/>
      <c r="L189" s="252"/>
      <c r="M189" s="252"/>
      <c r="N189" s="252"/>
      <c r="O189" s="252"/>
      <c r="P189" s="253">
        <f t="shared" si="62"/>
        <v>0</v>
      </c>
      <c r="Q189" s="253">
        <f t="shared" si="48"/>
        <v>0</v>
      </c>
      <c r="R189" s="253">
        <f t="shared" si="49"/>
        <v>0</v>
      </c>
      <c r="S189" s="253">
        <f t="shared" si="50"/>
        <v>0</v>
      </c>
      <c r="T189" s="253">
        <f t="shared" si="51"/>
        <v>0</v>
      </c>
      <c r="U189" s="253">
        <f t="shared" si="52"/>
        <v>0</v>
      </c>
      <c r="V189" s="253">
        <f t="shared" si="53"/>
        <v>0</v>
      </c>
      <c r="W189" s="253">
        <f t="shared" si="54"/>
        <v>0</v>
      </c>
      <c r="X189" s="253">
        <f t="shared" si="55"/>
        <v>0</v>
      </c>
      <c r="Y189" s="253">
        <f t="shared" si="56"/>
        <v>0</v>
      </c>
      <c r="Z189" s="253">
        <f t="shared" si="57"/>
        <v>0</v>
      </c>
      <c r="AA189" s="253">
        <f t="shared" si="58"/>
        <v>0</v>
      </c>
      <c r="AB189" s="253">
        <f t="shared" si="59"/>
        <v>0</v>
      </c>
      <c r="AC189" s="253">
        <f t="shared" si="60"/>
        <v>0</v>
      </c>
      <c r="AD189" s="253">
        <f t="shared" si="61"/>
        <v>0</v>
      </c>
      <c r="AE189" s="395"/>
      <c r="AH189" s="395"/>
      <c r="AI189" s="395"/>
      <c r="AJ189" s="395"/>
      <c r="AK189" s="395"/>
      <c r="AL189" s="395"/>
      <c r="AM189" s="395"/>
      <c r="AN189" s="395"/>
      <c r="AO189" s="395"/>
    </row>
    <row r="190" spans="1:41" x14ac:dyDescent="0.2">
      <c r="A190" s="253" t="s">
        <v>801</v>
      </c>
      <c r="B190" s="251"/>
      <c r="C190" s="252" t="s">
        <v>641</v>
      </c>
      <c r="D190" s="252" t="s">
        <v>164</v>
      </c>
      <c r="E190" s="252" t="s">
        <v>164</v>
      </c>
      <c r="F190" s="252" t="s">
        <v>164</v>
      </c>
      <c r="G190" s="252" t="s">
        <v>164</v>
      </c>
      <c r="H190" s="252" t="s">
        <v>164</v>
      </c>
      <c r="I190" s="252" t="s">
        <v>164</v>
      </c>
      <c r="J190" s="252" t="s">
        <v>164</v>
      </c>
      <c r="K190" s="252"/>
      <c r="L190" s="252"/>
      <c r="M190" s="252"/>
      <c r="N190" s="252"/>
      <c r="O190" s="252"/>
      <c r="P190" s="253">
        <f t="shared" si="62"/>
        <v>0</v>
      </c>
      <c r="Q190" s="253">
        <f t="shared" si="48"/>
        <v>0</v>
      </c>
      <c r="R190" s="253">
        <f t="shared" si="49"/>
        <v>0</v>
      </c>
      <c r="S190" s="253">
        <f t="shared" si="50"/>
        <v>0</v>
      </c>
      <c r="T190" s="253">
        <f t="shared" si="51"/>
        <v>0</v>
      </c>
      <c r="U190" s="253">
        <f t="shared" si="52"/>
        <v>0</v>
      </c>
      <c r="V190" s="253">
        <f t="shared" si="53"/>
        <v>0</v>
      </c>
      <c r="W190" s="253">
        <f t="shared" si="54"/>
        <v>0</v>
      </c>
      <c r="X190" s="253">
        <f t="shared" si="55"/>
        <v>0</v>
      </c>
      <c r="Y190" s="253">
        <f t="shared" si="56"/>
        <v>0</v>
      </c>
      <c r="Z190" s="253">
        <f t="shared" si="57"/>
        <v>0</v>
      </c>
      <c r="AA190" s="253">
        <f t="shared" si="58"/>
        <v>0</v>
      </c>
      <c r="AB190" s="253">
        <f t="shared" si="59"/>
        <v>0</v>
      </c>
      <c r="AC190" s="253">
        <f t="shared" si="60"/>
        <v>0</v>
      </c>
      <c r="AD190" s="253">
        <f t="shared" si="61"/>
        <v>0</v>
      </c>
      <c r="AE190" s="395"/>
      <c r="AH190" s="395"/>
      <c r="AI190" s="395"/>
      <c r="AJ190" s="395"/>
      <c r="AK190" s="395"/>
      <c r="AL190" s="395"/>
      <c r="AM190" s="395"/>
      <c r="AN190" s="395"/>
      <c r="AO190" s="395"/>
    </row>
    <row r="191" spans="1:41" hidden="1" x14ac:dyDescent="0.2">
      <c r="A191" s="253" t="s">
        <v>844</v>
      </c>
      <c r="B191" s="251"/>
      <c r="C191" s="252" t="s">
        <v>164</v>
      </c>
      <c r="D191" s="252" t="s">
        <v>164</v>
      </c>
      <c r="E191" s="252" t="s">
        <v>164</v>
      </c>
      <c r="F191" s="252" t="s">
        <v>164</v>
      </c>
      <c r="G191" s="252" t="s">
        <v>164</v>
      </c>
      <c r="H191" s="252" t="s">
        <v>164</v>
      </c>
      <c r="I191" s="252" t="s">
        <v>164</v>
      </c>
      <c r="J191" s="252" t="s">
        <v>164</v>
      </c>
      <c r="K191" s="252"/>
      <c r="L191" s="252"/>
      <c r="M191" s="252"/>
      <c r="N191" s="252"/>
      <c r="O191" s="252"/>
      <c r="P191" s="253">
        <f t="shared" si="62"/>
        <v>0</v>
      </c>
      <c r="Q191" s="253">
        <f t="shared" si="48"/>
        <v>0</v>
      </c>
      <c r="R191" s="253">
        <f t="shared" si="49"/>
        <v>0</v>
      </c>
      <c r="S191" s="253">
        <f t="shared" si="50"/>
        <v>0</v>
      </c>
      <c r="T191" s="253">
        <f t="shared" si="51"/>
        <v>0</v>
      </c>
      <c r="U191" s="253">
        <f t="shared" si="52"/>
        <v>0</v>
      </c>
      <c r="V191" s="253">
        <f t="shared" si="53"/>
        <v>0</v>
      </c>
      <c r="W191" s="253">
        <f t="shared" si="54"/>
        <v>0</v>
      </c>
      <c r="X191" s="253">
        <f t="shared" si="55"/>
        <v>0</v>
      </c>
      <c r="Y191" s="253">
        <f t="shared" si="56"/>
        <v>0</v>
      </c>
      <c r="Z191" s="253">
        <f t="shared" si="57"/>
        <v>0</v>
      </c>
      <c r="AA191" s="253">
        <f t="shared" si="58"/>
        <v>0</v>
      </c>
      <c r="AB191" s="253">
        <f t="shared" si="59"/>
        <v>0</v>
      </c>
      <c r="AC191" s="253">
        <f t="shared" si="60"/>
        <v>0</v>
      </c>
      <c r="AD191" s="253">
        <f t="shared" si="61"/>
        <v>0</v>
      </c>
      <c r="AE191" s="395"/>
      <c r="AH191" s="395"/>
      <c r="AI191" s="395"/>
      <c r="AJ191" s="395"/>
      <c r="AK191" s="395"/>
      <c r="AL191" s="395"/>
      <c r="AM191" s="395"/>
      <c r="AN191" s="395"/>
      <c r="AO191" s="395"/>
    </row>
    <row r="192" spans="1:41" x14ac:dyDescent="0.2">
      <c r="A192" s="253" t="s">
        <v>802</v>
      </c>
      <c r="B192" s="251"/>
      <c r="C192" s="252" t="s">
        <v>641</v>
      </c>
      <c r="D192" s="252" t="s">
        <v>164</v>
      </c>
      <c r="E192" s="252" t="s">
        <v>164</v>
      </c>
      <c r="F192" s="252" t="s">
        <v>641</v>
      </c>
      <c r="G192" s="252" t="s">
        <v>164</v>
      </c>
      <c r="H192" s="252" t="s">
        <v>164</v>
      </c>
      <c r="I192" s="252" t="s">
        <v>164</v>
      </c>
      <c r="J192" s="252" t="s">
        <v>164</v>
      </c>
      <c r="K192" s="252"/>
      <c r="L192" s="252"/>
      <c r="M192" s="252"/>
      <c r="N192" s="252"/>
      <c r="O192" s="252"/>
      <c r="P192" s="253">
        <f t="shared" si="62"/>
        <v>0</v>
      </c>
      <c r="Q192" s="253">
        <f t="shared" si="48"/>
        <v>0</v>
      </c>
      <c r="R192" s="253">
        <f t="shared" si="49"/>
        <v>0</v>
      </c>
      <c r="S192" s="253">
        <f t="shared" si="50"/>
        <v>0</v>
      </c>
      <c r="T192" s="253">
        <f t="shared" si="51"/>
        <v>0</v>
      </c>
      <c r="U192" s="253">
        <f t="shared" si="52"/>
        <v>0</v>
      </c>
      <c r="V192" s="253">
        <f t="shared" si="53"/>
        <v>0</v>
      </c>
      <c r="W192" s="253">
        <f t="shared" si="54"/>
        <v>0</v>
      </c>
      <c r="X192" s="253">
        <f t="shared" si="55"/>
        <v>0</v>
      </c>
      <c r="Y192" s="253">
        <f t="shared" si="56"/>
        <v>0</v>
      </c>
      <c r="Z192" s="253">
        <f t="shared" si="57"/>
        <v>0</v>
      </c>
      <c r="AA192" s="253">
        <f t="shared" si="58"/>
        <v>0</v>
      </c>
      <c r="AB192" s="253">
        <f t="shared" si="59"/>
        <v>0</v>
      </c>
      <c r="AC192" s="253">
        <f t="shared" si="60"/>
        <v>0</v>
      </c>
      <c r="AD192" s="253">
        <f t="shared" si="61"/>
        <v>0</v>
      </c>
      <c r="AE192" s="395"/>
      <c r="AH192" s="395"/>
      <c r="AI192" s="395"/>
      <c r="AJ192" s="395"/>
      <c r="AK192" s="395"/>
      <c r="AL192" s="395"/>
      <c r="AM192" s="395"/>
      <c r="AN192" s="395"/>
      <c r="AO192" s="395"/>
    </row>
    <row r="193" spans="1:41" x14ac:dyDescent="0.2">
      <c r="A193" s="253" t="s">
        <v>803</v>
      </c>
      <c r="B193" s="251"/>
      <c r="C193" s="252" t="s">
        <v>164</v>
      </c>
      <c r="D193" s="252" t="s">
        <v>164</v>
      </c>
      <c r="E193" s="252" t="s">
        <v>164</v>
      </c>
      <c r="F193" s="252" t="s">
        <v>164</v>
      </c>
      <c r="G193" s="252" t="s">
        <v>164</v>
      </c>
      <c r="H193" s="252" t="s">
        <v>641</v>
      </c>
      <c r="I193" s="252" t="s">
        <v>164</v>
      </c>
      <c r="J193" s="252" t="s">
        <v>164</v>
      </c>
      <c r="K193" s="252"/>
      <c r="L193" s="252"/>
      <c r="M193" s="252"/>
      <c r="N193" s="252"/>
      <c r="O193" s="252"/>
      <c r="P193" s="253">
        <f t="shared" si="62"/>
        <v>0</v>
      </c>
      <c r="Q193" s="253">
        <f t="shared" si="48"/>
        <v>0</v>
      </c>
      <c r="R193" s="253">
        <f t="shared" si="49"/>
        <v>0</v>
      </c>
      <c r="S193" s="253">
        <f t="shared" si="50"/>
        <v>0</v>
      </c>
      <c r="T193" s="253">
        <f t="shared" si="51"/>
        <v>0</v>
      </c>
      <c r="U193" s="253">
        <f t="shared" si="52"/>
        <v>0</v>
      </c>
      <c r="V193" s="253">
        <f t="shared" si="53"/>
        <v>0</v>
      </c>
      <c r="W193" s="253">
        <f t="shared" si="54"/>
        <v>0</v>
      </c>
      <c r="X193" s="253">
        <f t="shared" si="55"/>
        <v>0</v>
      </c>
      <c r="Y193" s="253">
        <f t="shared" si="56"/>
        <v>0</v>
      </c>
      <c r="Z193" s="253">
        <f t="shared" si="57"/>
        <v>0</v>
      </c>
      <c r="AA193" s="253">
        <f t="shared" si="58"/>
        <v>0</v>
      </c>
      <c r="AB193" s="253">
        <f t="shared" si="59"/>
        <v>0</v>
      </c>
      <c r="AC193" s="253">
        <f t="shared" si="60"/>
        <v>0</v>
      </c>
      <c r="AD193" s="253">
        <f t="shared" si="61"/>
        <v>0</v>
      </c>
      <c r="AE193" s="395"/>
      <c r="AH193" s="395"/>
      <c r="AI193" s="395"/>
      <c r="AJ193" s="395"/>
      <c r="AK193" s="395"/>
      <c r="AL193" s="395"/>
      <c r="AM193" s="395"/>
      <c r="AN193" s="395"/>
      <c r="AO193" s="395"/>
    </row>
    <row r="194" spans="1:41" x14ac:dyDescent="0.2">
      <c r="A194" s="253" t="s">
        <v>804</v>
      </c>
      <c r="B194" s="251"/>
      <c r="C194" s="252" t="s">
        <v>641</v>
      </c>
      <c r="D194" s="252" t="s">
        <v>164</v>
      </c>
      <c r="E194" s="252" t="s">
        <v>164</v>
      </c>
      <c r="F194" s="252" t="s">
        <v>641</v>
      </c>
      <c r="G194" s="252" t="s">
        <v>164</v>
      </c>
      <c r="H194" s="252" t="s">
        <v>641</v>
      </c>
      <c r="I194" s="252" t="s">
        <v>164</v>
      </c>
      <c r="J194" s="252" t="s">
        <v>164</v>
      </c>
      <c r="K194" s="252"/>
      <c r="L194" s="252"/>
      <c r="M194" s="252"/>
      <c r="N194" s="252"/>
      <c r="O194" s="252"/>
      <c r="P194" s="253">
        <f t="shared" si="62"/>
        <v>0</v>
      </c>
      <c r="Q194" s="253">
        <f t="shared" si="48"/>
        <v>0</v>
      </c>
      <c r="R194" s="253">
        <f t="shared" si="49"/>
        <v>0</v>
      </c>
      <c r="S194" s="253">
        <f t="shared" si="50"/>
        <v>0</v>
      </c>
      <c r="T194" s="253">
        <f t="shared" si="51"/>
        <v>0</v>
      </c>
      <c r="U194" s="253">
        <f t="shared" si="52"/>
        <v>0</v>
      </c>
      <c r="V194" s="253">
        <f t="shared" si="53"/>
        <v>0</v>
      </c>
      <c r="W194" s="253">
        <f t="shared" si="54"/>
        <v>0</v>
      </c>
      <c r="X194" s="253">
        <f t="shared" si="55"/>
        <v>0</v>
      </c>
      <c r="Y194" s="253">
        <f t="shared" si="56"/>
        <v>0</v>
      </c>
      <c r="Z194" s="253">
        <f t="shared" si="57"/>
        <v>0</v>
      </c>
      <c r="AA194" s="253">
        <f t="shared" si="58"/>
        <v>0</v>
      </c>
      <c r="AB194" s="253">
        <f t="shared" si="59"/>
        <v>0</v>
      </c>
      <c r="AC194" s="253">
        <f t="shared" si="60"/>
        <v>0</v>
      </c>
      <c r="AD194" s="253">
        <f t="shared" si="61"/>
        <v>0</v>
      </c>
      <c r="AE194" s="395"/>
      <c r="AH194" s="395"/>
      <c r="AI194" s="395"/>
      <c r="AJ194" s="395"/>
      <c r="AK194" s="395"/>
      <c r="AL194" s="395"/>
      <c r="AM194" s="395"/>
      <c r="AN194" s="395"/>
      <c r="AO194" s="395"/>
    </row>
    <row r="195" spans="1:41" hidden="1" x14ac:dyDescent="0.2">
      <c r="A195" s="253" t="s">
        <v>845</v>
      </c>
      <c r="B195" s="251"/>
      <c r="C195" s="252" t="s">
        <v>164</v>
      </c>
      <c r="D195" s="252" t="s">
        <v>164</v>
      </c>
      <c r="E195" s="252" t="s">
        <v>164</v>
      </c>
      <c r="F195" s="252" t="s">
        <v>164</v>
      </c>
      <c r="G195" s="252" t="s">
        <v>164</v>
      </c>
      <c r="H195" s="252" t="s">
        <v>164</v>
      </c>
      <c r="I195" s="252" t="s">
        <v>164</v>
      </c>
      <c r="J195" s="252" t="s">
        <v>164</v>
      </c>
      <c r="K195" s="252"/>
      <c r="L195" s="252"/>
      <c r="M195" s="252"/>
      <c r="N195" s="252"/>
      <c r="O195" s="252"/>
      <c r="P195" s="253">
        <f t="shared" si="62"/>
        <v>0</v>
      </c>
      <c r="Q195" s="253">
        <f t="shared" si="48"/>
        <v>0</v>
      </c>
      <c r="R195" s="253">
        <f t="shared" si="49"/>
        <v>0</v>
      </c>
      <c r="S195" s="253">
        <f t="shared" si="50"/>
        <v>0</v>
      </c>
      <c r="T195" s="253">
        <f t="shared" si="51"/>
        <v>0</v>
      </c>
      <c r="U195" s="253">
        <f t="shared" si="52"/>
        <v>0</v>
      </c>
      <c r="V195" s="253">
        <f t="shared" si="53"/>
        <v>0</v>
      </c>
      <c r="W195" s="253">
        <f t="shared" si="54"/>
        <v>0</v>
      </c>
      <c r="X195" s="253">
        <f t="shared" si="55"/>
        <v>0</v>
      </c>
      <c r="Y195" s="253">
        <f t="shared" si="56"/>
        <v>0</v>
      </c>
      <c r="Z195" s="253">
        <f t="shared" si="57"/>
        <v>0</v>
      </c>
      <c r="AA195" s="253">
        <f t="shared" si="58"/>
        <v>0</v>
      </c>
      <c r="AB195" s="253">
        <f t="shared" si="59"/>
        <v>0</v>
      </c>
      <c r="AC195" s="253">
        <f t="shared" si="60"/>
        <v>0</v>
      </c>
      <c r="AD195" s="253">
        <f t="shared" si="61"/>
        <v>0</v>
      </c>
      <c r="AE195" s="395"/>
      <c r="AH195" s="395"/>
      <c r="AI195" s="395"/>
      <c r="AJ195" s="395"/>
      <c r="AK195" s="395"/>
      <c r="AL195" s="395"/>
      <c r="AM195" s="395"/>
      <c r="AN195" s="395"/>
      <c r="AO195" s="395"/>
    </row>
    <row r="196" spans="1:41" x14ac:dyDescent="0.2">
      <c r="A196" s="253" t="s">
        <v>805</v>
      </c>
      <c r="B196" s="251"/>
      <c r="C196" s="252" t="s">
        <v>164</v>
      </c>
      <c r="D196" s="252" t="s">
        <v>164</v>
      </c>
      <c r="E196" s="252" t="s">
        <v>164</v>
      </c>
      <c r="F196" s="252" t="s">
        <v>641</v>
      </c>
      <c r="G196" s="252" t="s">
        <v>164</v>
      </c>
      <c r="H196" s="252" t="s">
        <v>164</v>
      </c>
      <c r="I196" s="252" t="s">
        <v>164</v>
      </c>
      <c r="J196" s="252" t="s">
        <v>164</v>
      </c>
      <c r="K196" s="252"/>
      <c r="L196" s="252"/>
      <c r="M196" s="252"/>
      <c r="N196" s="252"/>
      <c r="O196" s="252"/>
      <c r="P196" s="253">
        <f t="shared" si="62"/>
        <v>0</v>
      </c>
      <c r="Q196" s="253">
        <f t="shared" si="48"/>
        <v>0</v>
      </c>
      <c r="R196" s="253">
        <f t="shared" si="49"/>
        <v>0</v>
      </c>
      <c r="S196" s="253">
        <f t="shared" si="50"/>
        <v>0</v>
      </c>
      <c r="T196" s="253">
        <f t="shared" si="51"/>
        <v>0</v>
      </c>
      <c r="U196" s="253">
        <f t="shared" si="52"/>
        <v>0</v>
      </c>
      <c r="V196" s="253">
        <f t="shared" si="53"/>
        <v>0</v>
      </c>
      <c r="W196" s="253">
        <f t="shared" si="54"/>
        <v>0</v>
      </c>
      <c r="X196" s="253">
        <f t="shared" si="55"/>
        <v>0</v>
      </c>
      <c r="Y196" s="253">
        <f t="shared" si="56"/>
        <v>0</v>
      </c>
      <c r="Z196" s="253">
        <f t="shared" si="57"/>
        <v>0</v>
      </c>
      <c r="AA196" s="253">
        <f t="shared" si="58"/>
        <v>0</v>
      </c>
      <c r="AB196" s="253">
        <f t="shared" si="59"/>
        <v>0</v>
      </c>
      <c r="AC196" s="253">
        <f t="shared" si="60"/>
        <v>0</v>
      </c>
      <c r="AD196" s="253">
        <f t="shared" si="61"/>
        <v>0</v>
      </c>
      <c r="AE196" s="395"/>
      <c r="AH196" s="395"/>
      <c r="AI196" s="395"/>
      <c r="AJ196" s="395"/>
      <c r="AK196" s="395"/>
      <c r="AL196" s="395"/>
      <c r="AM196" s="395"/>
      <c r="AN196" s="395"/>
      <c r="AO196" s="395"/>
    </row>
    <row r="197" spans="1:41" x14ac:dyDescent="0.2">
      <c r="A197" s="253" t="s">
        <v>806</v>
      </c>
      <c r="B197" s="251"/>
      <c r="C197" s="252" t="s">
        <v>164</v>
      </c>
      <c r="D197" s="252" t="s">
        <v>164</v>
      </c>
      <c r="E197" s="252" t="s">
        <v>164</v>
      </c>
      <c r="F197" s="252" t="s">
        <v>164</v>
      </c>
      <c r="G197" s="252" t="s">
        <v>164</v>
      </c>
      <c r="H197" s="252" t="s">
        <v>641</v>
      </c>
      <c r="I197" s="252" t="s">
        <v>164</v>
      </c>
      <c r="J197" s="252" t="s">
        <v>164</v>
      </c>
      <c r="K197" s="252"/>
      <c r="L197" s="252"/>
      <c r="M197" s="252"/>
      <c r="N197" s="252"/>
      <c r="O197" s="252"/>
      <c r="P197" s="253">
        <f t="shared" si="62"/>
        <v>0</v>
      </c>
      <c r="Q197" s="253">
        <f t="shared" ref="Q197:Q217" si="78">IF($B197="X",IF(D197="X",1,0),0)</f>
        <v>0</v>
      </c>
      <c r="R197" s="253">
        <f t="shared" ref="R197:R217" si="79">IF($B197="X",IF(E197="X",1,0),0)</f>
        <v>0</v>
      </c>
      <c r="S197" s="253">
        <f t="shared" ref="S197:S217" si="80">IF($B197="X",IF(F197="X",1,0),0)</f>
        <v>0</v>
      </c>
      <c r="T197" s="253">
        <f t="shared" ref="T197:T217" si="81">IF($B197="X",IF(G197="X",1,0),0)</f>
        <v>0</v>
      </c>
      <c r="U197" s="253">
        <f t="shared" ref="U197:U217" si="82">IF($B197="X",IF(H197="X",1,0),0)</f>
        <v>0</v>
      </c>
      <c r="V197" s="253">
        <f t="shared" ref="V197:V217" si="83">IF($B197="X",IF(I197="X",1,0),0)</f>
        <v>0</v>
      </c>
      <c r="W197" s="253">
        <f t="shared" ref="W197:W217" si="84">IF($B197="X",IF(J197="X",1,0),0)</f>
        <v>0</v>
      </c>
      <c r="X197" s="253">
        <f t="shared" ref="X197:X217" si="85">IF($B197="X",IF(K197="X",1,0),0)</f>
        <v>0</v>
      </c>
      <c r="Y197" s="253">
        <f t="shared" ref="Y197:Y217" si="86">IF($B197="X",IF(L197="X",1,0),0)</f>
        <v>0</v>
      </c>
      <c r="Z197" s="253">
        <f t="shared" ref="Z197:Z217" si="87">IF($B197="X",IF(M197="X",1,0),0)</f>
        <v>0</v>
      </c>
      <c r="AA197" s="253">
        <f t="shared" ref="AA197:AA217" si="88">IF($B197="X",IF(N197="X",1,0),0)</f>
        <v>0</v>
      </c>
      <c r="AB197" s="253">
        <f t="shared" ref="AB197:AB217" si="89">IF($B197="X",IF(O197="X",1,0),0)</f>
        <v>0</v>
      </c>
      <c r="AC197" s="253">
        <f t="shared" ref="AC197:AC217" si="90">IF($B197="X",IF(P197="X",1,0),0)</f>
        <v>0</v>
      </c>
      <c r="AD197" s="253">
        <f t="shared" ref="AD197:AD217" si="91">SUM(P197:AC197)</f>
        <v>0</v>
      </c>
      <c r="AE197" s="395"/>
      <c r="AH197" s="395"/>
      <c r="AI197" s="395"/>
      <c r="AJ197" s="395"/>
      <c r="AK197" s="395"/>
      <c r="AL197" s="395"/>
      <c r="AM197" s="395"/>
      <c r="AN197" s="395"/>
      <c r="AO197" s="395"/>
    </row>
    <row r="198" spans="1:41" x14ac:dyDescent="0.2">
      <c r="A198" s="253" t="s">
        <v>807</v>
      </c>
      <c r="B198" s="251"/>
      <c r="C198" s="252" t="s">
        <v>641</v>
      </c>
      <c r="D198" s="252" t="s">
        <v>164</v>
      </c>
      <c r="E198" s="252" t="s">
        <v>164</v>
      </c>
      <c r="F198" s="252" t="s">
        <v>641</v>
      </c>
      <c r="G198" s="252" t="s">
        <v>164</v>
      </c>
      <c r="H198" s="252" t="s">
        <v>641</v>
      </c>
      <c r="I198" s="252" t="s">
        <v>164</v>
      </c>
      <c r="J198" s="252" t="s">
        <v>164</v>
      </c>
      <c r="K198" s="252"/>
      <c r="L198" s="252"/>
      <c r="M198" s="252"/>
      <c r="N198" s="252"/>
      <c r="O198" s="252"/>
      <c r="P198" s="253">
        <f t="shared" ref="P198:P217" si="92">IF($B198="X",IF(C198="X",1,0),0)</f>
        <v>0</v>
      </c>
      <c r="Q198" s="253">
        <f t="shared" si="78"/>
        <v>0</v>
      </c>
      <c r="R198" s="253">
        <f t="shared" si="79"/>
        <v>0</v>
      </c>
      <c r="S198" s="253">
        <f t="shared" si="80"/>
        <v>0</v>
      </c>
      <c r="T198" s="253">
        <f t="shared" si="81"/>
        <v>0</v>
      </c>
      <c r="U198" s="253">
        <f t="shared" si="82"/>
        <v>0</v>
      </c>
      <c r="V198" s="253">
        <f t="shared" si="83"/>
        <v>0</v>
      </c>
      <c r="W198" s="253">
        <f t="shared" si="84"/>
        <v>0</v>
      </c>
      <c r="X198" s="253">
        <f t="shared" si="85"/>
        <v>0</v>
      </c>
      <c r="Y198" s="253">
        <f t="shared" si="86"/>
        <v>0</v>
      </c>
      <c r="Z198" s="253">
        <f t="shared" si="87"/>
        <v>0</v>
      </c>
      <c r="AA198" s="253">
        <f t="shared" si="88"/>
        <v>0</v>
      </c>
      <c r="AB198" s="253">
        <f t="shared" si="89"/>
        <v>0</v>
      </c>
      <c r="AC198" s="253">
        <f t="shared" si="90"/>
        <v>0</v>
      </c>
      <c r="AD198" s="253">
        <f t="shared" si="91"/>
        <v>0</v>
      </c>
      <c r="AE198" s="395"/>
      <c r="AH198" s="395"/>
      <c r="AI198" s="395"/>
      <c r="AJ198" s="395"/>
      <c r="AK198" s="395"/>
      <c r="AL198" s="395"/>
      <c r="AM198" s="395"/>
      <c r="AN198" s="395"/>
      <c r="AO198" s="395"/>
    </row>
    <row r="199" spans="1:41" x14ac:dyDescent="0.2">
      <c r="A199" s="253" t="s">
        <v>808</v>
      </c>
      <c r="B199" s="251"/>
      <c r="C199" s="252" t="s">
        <v>641</v>
      </c>
      <c r="D199" s="252" t="s">
        <v>164</v>
      </c>
      <c r="E199" s="252" t="s">
        <v>164</v>
      </c>
      <c r="F199" s="252" t="s">
        <v>641</v>
      </c>
      <c r="G199" s="252" t="s">
        <v>164</v>
      </c>
      <c r="H199" s="252" t="s">
        <v>641</v>
      </c>
      <c r="I199" s="252" t="s">
        <v>164</v>
      </c>
      <c r="J199" s="252" t="s">
        <v>164</v>
      </c>
      <c r="K199" s="252"/>
      <c r="L199" s="252"/>
      <c r="M199" s="252"/>
      <c r="N199" s="252"/>
      <c r="O199" s="252"/>
      <c r="P199" s="253">
        <f t="shared" si="92"/>
        <v>0</v>
      </c>
      <c r="Q199" s="253">
        <f t="shared" si="78"/>
        <v>0</v>
      </c>
      <c r="R199" s="253">
        <f t="shared" si="79"/>
        <v>0</v>
      </c>
      <c r="S199" s="253">
        <f t="shared" si="80"/>
        <v>0</v>
      </c>
      <c r="T199" s="253">
        <f t="shared" si="81"/>
        <v>0</v>
      </c>
      <c r="U199" s="253">
        <f t="shared" si="82"/>
        <v>0</v>
      </c>
      <c r="V199" s="253">
        <f t="shared" si="83"/>
        <v>0</v>
      </c>
      <c r="W199" s="253">
        <f t="shared" si="84"/>
        <v>0</v>
      </c>
      <c r="X199" s="253">
        <f t="shared" si="85"/>
        <v>0</v>
      </c>
      <c r="Y199" s="253">
        <f t="shared" si="86"/>
        <v>0</v>
      </c>
      <c r="Z199" s="253">
        <f t="shared" si="87"/>
        <v>0</v>
      </c>
      <c r="AA199" s="253">
        <f t="shared" si="88"/>
        <v>0</v>
      </c>
      <c r="AB199" s="253">
        <f t="shared" si="89"/>
        <v>0</v>
      </c>
      <c r="AC199" s="253">
        <f t="shared" si="90"/>
        <v>0</v>
      </c>
      <c r="AD199" s="253">
        <f t="shared" si="91"/>
        <v>0</v>
      </c>
      <c r="AE199" s="395"/>
      <c r="AH199" s="395"/>
      <c r="AI199" s="395"/>
      <c r="AJ199" s="395"/>
      <c r="AK199" s="395"/>
      <c r="AL199" s="395"/>
      <c r="AM199" s="395"/>
      <c r="AN199" s="395"/>
      <c r="AO199" s="395"/>
    </row>
    <row r="200" spans="1:41" x14ac:dyDescent="0.2">
      <c r="A200" s="253" t="s">
        <v>809</v>
      </c>
      <c r="B200" s="251"/>
      <c r="C200" s="252" t="s">
        <v>641</v>
      </c>
      <c r="D200" s="252" t="s">
        <v>164</v>
      </c>
      <c r="E200" s="252" t="s">
        <v>164</v>
      </c>
      <c r="F200" s="252" t="s">
        <v>641</v>
      </c>
      <c r="G200" s="252" t="s">
        <v>164</v>
      </c>
      <c r="H200" s="252" t="s">
        <v>641</v>
      </c>
      <c r="I200" s="252" t="s">
        <v>164</v>
      </c>
      <c r="J200" s="252" t="s">
        <v>164</v>
      </c>
      <c r="K200" s="252"/>
      <c r="L200" s="252"/>
      <c r="M200" s="252"/>
      <c r="N200" s="252"/>
      <c r="O200" s="252"/>
      <c r="P200" s="253">
        <f t="shared" si="92"/>
        <v>0</v>
      </c>
      <c r="Q200" s="253">
        <f t="shared" si="78"/>
        <v>0</v>
      </c>
      <c r="R200" s="253">
        <f t="shared" si="79"/>
        <v>0</v>
      </c>
      <c r="S200" s="253">
        <f t="shared" si="80"/>
        <v>0</v>
      </c>
      <c r="T200" s="253">
        <f t="shared" si="81"/>
        <v>0</v>
      </c>
      <c r="U200" s="253">
        <f t="shared" si="82"/>
        <v>0</v>
      </c>
      <c r="V200" s="253">
        <f t="shared" si="83"/>
        <v>0</v>
      </c>
      <c r="W200" s="253">
        <f t="shared" si="84"/>
        <v>0</v>
      </c>
      <c r="X200" s="253">
        <f t="shared" si="85"/>
        <v>0</v>
      </c>
      <c r="Y200" s="253">
        <f t="shared" si="86"/>
        <v>0</v>
      </c>
      <c r="Z200" s="253">
        <f t="shared" si="87"/>
        <v>0</v>
      </c>
      <c r="AA200" s="253">
        <f t="shared" si="88"/>
        <v>0</v>
      </c>
      <c r="AB200" s="253">
        <f t="shared" si="89"/>
        <v>0</v>
      </c>
      <c r="AC200" s="253">
        <f t="shared" si="90"/>
        <v>0</v>
      </c>
      <c r="AD200" s="253">
        <f t="shared" si="91"/>
        <v>0</v>
      </c>
      <c r="AE200" s="395"/>
      <c r="AH200" s="395"/>
      <c r="AI200" s="395"/>
      <c r="AJ200" s="395"/>
      <c r="AK200" s="395"/>
      <c r="AL200" s="395"/>
      <c r="AM200" s="395"/>
      <c r="AN200" s="395"/>
      <c r="AO200" s="395"/>
    </row>
    <row r="201" spans="1:41" hidden="1" x14ac:dyDescent="0.2">
      <c r="A201" s="253" t="s">
        <v>846</v>
      </c>
      <c r="B201" s="251"/>
      <c r="C201" s="252" t="s">
        <v>164</v>
      </c>
      <c r="D201" s="252" t="s">
        <v>164</v>
      </c>
      <c r="E201" s="252" t="s">
        <v>164</v>
      </c>
      <c r="F201" s="252" t="s">
        <v>164</v>
      </c>
      <c r="G201" s="252" t="s">
        <v>164</v>
      </c>
      <c r="H201" s="252" t="s">
        <v>164</v>
      </c>
      <c r="I201" s="252" t="s">
        <v>164</v>
      </c>
      <c r="J201" s="252" t="s">
        <v>164</v>
      </c>
      <c r="K201" s="252"/>
      <c r="L201" s="252"/>
      <c r="M201" s="252"/>
      <c r="N201" s="252"/>
      <c r="O201" s="252"/>
      <c r="P201" s="253">
        <f t="shared" si="92"/>
        <v>0</v>
      </c>
      <c r="Q201" s="253">
        <f t="shared" si="78"/>
        <v>0</v>
      </c>
      <c r="R201" s="253">
        <f t="shared" si="79"/>
        <v>0</v>
      </c>
      <c r="S201" s="253">
        <f t="shared" si="80"/>
        <v>0</v>
      </c>
      <c r="T201" s="253">
        <f t="shared" si="81"/>
        <v>0</v>
      </c>
      <c r="U201" s="253">
        <f t="shared" si="82"/>
        <v>0</v>
      </c>
      <c r="V201" s="253">
        <f t="shared" si="83"/>
        <v>0</v>
      </c>
      <c r="W201" s="253">
        <f t="shared" si="84"/>
        <v>0</v>
      </c>
      <c r="X201" s="253">
        <f t="shared" si="85"/>
        <v>0</v>
      </c>
      <c r="Y201" s="253">
        <f t="shared" si="86"/>
        <v>0</v>
      </c>
      <c r="Z201" s="253">
        <f t="shared" si="87"/>
        <v>0</v>
      </c>
      <c r="AA201" s="253">
        <f t="shared" si="88"/>
        <v>0</v>
      </c>
      <c r="AB201" s="253">
        <f t="shared" si="89"/>
        <v>0</v>
      </c>
      <c r="AC201" s="253">
        <f t="shared" si="90"/>
        <v>0</v>
      </c>
      <c r="AD201" s="253">
        <f t="shared" si="91"/>
        <v>0</v>
      </c>
      <c r="AE201" s="395"/>
      <c r="AH201" s="395"/>
      <c r="AI201" s="395"/>
      <c r="AJ201" s="395"/>
      <c r="AK201" s="395"/>
      <c r="AL201" s="395"/>
      <c r="AM201" s="395"/>
      <c r="AN201" s="395"/>
      <c r="AO201" s="395"/>
    </row>
    <row r="202" spans="1:41" x14ac:dyDescent="0.2">
      <c r="A202" s="253" t="s">
        <v>810</v>
      </c>
      <c r="B202" s="251"/>
      <c r="C202" s="252" t="s">
        <v>641</v>
      </c>
      <c r="D202" s="252" t="s">
        <v>164</v>
      </c>
      <c r="E202" s="252" t="s">
        <v>164</v>
      </c>
      <c r="F202" s="252" t="s">
        <v>641</v>
      </c>
      <c r="G202" s="252" t="s">
        <v>164</v>
      </c>
      <c r="H202" s="252" t="s">
        <v>641</v>
      </c>
      <c r="I202" s="252" t="s">
        <v>164</v>
      </c>
      <c r="J202" s="252" t="s">
        <v>164</v>
      </c>
      <c r="K202" s="252"/>
      <c r="L202" s="252"/>
      <c r="M202" s="252"/>
      <c r="N202" s="252"/>
      <c r="O202" s="252"/>
      <c r="P202" s="253">
        <f t="shared" si="92"/>
        <v>0</v>
      </c>
      <c r="Q202" s="253">
        <f t="shared" si="78"/>
        <v>0</v>
      </c>
      <c r="R202" s="253">
        <f t="shared" si="79"/>
        <v>0</v>
      </c>
      <c r="S202" s="253">
        <f t="shared" si="80"/>
        <v>0</v>
      </c>
      <c r="T202" s="253">
        <f t="shared" si="81"/>
        <v>0</v>
      </c>
      <c r="U202" s="253">
        <f t="shared" si="82"/>
        <v>0</v>
      </c>
      <c r="V202" s="253">
        <f t="shared" si="83"/>
        <v>0</v>
      </c>
      <c r="W202" s="253">
        <f t="shared" si="84"/>
        <v>0</v>
      </c>
      <c r="X202" s="253">
        <f t="shared" si="85"/>
        <v>0</v>
      </c>
      <c r="Y202" s="253">
        <f t="shared" si="86"/>
        <v>0</v>
      </c>
      <c r="Z202" s="253">
        <f t="shared" si="87"/>
        <v>0</v>
      </c>
      <c r="AA202" s="253">
        <f t="shared" si="88"/>
        <v>0</v>
      </c>
      <c r="AB202" s="253">
        <f t="shared" si="89"/>
        <v>0</v>
      </c>
      <c r="AC202" s="253">
        <f t="shared" si="90"/>
        <v>0</v>
      </c>
      <c r="AD202" s="253">
        <f t="shared" si="91"/>
        <v>0</v>
      </c>
      <c r="AE202" s="395"/>
      <c r="AH202" s="395"/>
      <c r="AI202" s="395"/>
      <c r="AJ202" s="395"/>
      <c r="AK202" s="395"/>
      <c r="AL202" s="395"/>
      <c r="AM202" s="395"/>
      <c r="AN202" s="395"/>
      <c r="AO202" s="395"/>
    </row>
    <row r="203" spans="1:41" x14ac:dyDescent="0.2">
      <c r="A203" s="253" t="s">
        <v>811</v>
      </c>
      <c r="B203" s="251"/>
      <c r="C203" s="252" t="s">
        <v>641</v>
      </c>
      <c r="D203" s="252" t="s">
        <v>164</v>
      </c>
      <c r="E203" s="252" t="s">
        <v>164</v>
      </c>
      <c r="F203" s="252" t="s">
        <v>641</v>
      </c>
      <c r="G203" s="252" t="s">
        <v>164</v>
      </c>
      <c r="H203" s="252" t="s">
        <v>641</v>
      </c>
      <c r="I203" s="252" t="s">
        <v>164</v>
      </c>
      <c r="J203" s="252" t="s">
        <v>164</v>
      </c>
      <c r="K203" s="252"/>
      <c r="L203" s="252"/>
      <c r="M203" s="252"/>
      <c r="N203" s="252"/>
      <c r="O203" s="252"/>
      <c r="P203" s="253">
        <f t="shared" si="92"/>
        <v>0</v>
      </c>
      <c r="Q203" s="253">
        <f t="shared" si="78"/>
        <v>0</v>
      </c>
      <c r="R203" s="253">
        <f t="shared" si="79"/>
        <v>0</v>
      </c>
      <c r="S203" s="253">
        <f t="shared" si="80"/>
        <v>0</v>
      </c>
      <c r="T203" s="253">
        <f t="shared" si="81"/>
        <v>0</v>
      </c>
      <c r="U203" s="253">
        <f t="shared" si="82"/>
        <v>0</v>
      </c>
      <c r="V203" s="253">
        <f t="shared" si="83"/>
        <v>0</v>
      </c>
      <c r="W203" s="253">
        <f t="shared" si="84"/>
        <v>0</v>
      </c>
      <c r="X203" s="253">
        <f t="shared" si="85"/>
        <v>0</v>
      </c>
      <c r="Y203" s="253">
        <f t="shared" si="86"/>
        <v>0</v>
      </c>
      <c r="Z203" s="253">
        <f t="shared" si="87"/>
        <v>0</v>
      </c>
      <c r="AA203" s="253">
        <f t="shared" si="88"/>
        <v>0</v>
      </c>
      <c r="AB203" s="253">
        <f t="shared" si="89"/>
        <v>0</v>
      </c>
      <c r="AC203" s="253">
        <f t="shared" si="90"/>
        <v>0</v>
      </c>
      <c r="AD203" s="253">
        <f t="shared" si="91"/>
        <v>0</v>
      </c>
      <c r="AE203" s="395"/>
      <c r="AH203" s="395"/>
      <c r="AI203" s="395"/>
      <c r="AJ203" s="395"/>
      <c r="AK203" s="395"/>
      <c r="AL203" s="395"/>
      <c r="AM203" s="395"/>
      <c r="AN203" s="395"/>
      <c r="AO203" s="395"/>
    </row>
    <row r="204" spans="1:41" x14ac:dyDescent="0.2">
      <c r="A204" s="253" t="s">
        <v>847</v>
      </c>
      <c r="B204" s="251"/>
      <c r="C204" s="252" t="s">
        <v>164</v>
      </c>
      <c r="D204" s="252" t="s">
        <v>164</v>
      </c>
      <c r="E204" s="252" t="s">
        <v>164</v>
      </c>
      <c r="F204" s="252" t="s">
        <v>641</v>
      </c>
      <c r="G204" s="252" t="s">
        <v>164</v>
      </c>
      <c r="H204" s="252" t="s">
        <v>164</v>
      </c>
      <c r="I204" s="252" t="s">
        <v>164</v>
      </c>
      <c r="J204" s="252" t="s">
        <v>164</v>
      </c>
      <c r="K204" s="252"/>
      <c r="L204" s="252"/>
      <c r="M204" s="252"/>
      <c r="N204" s="252"/>
      <c r="O204" s="252"/>
      <c r="P204" s="253">
        <f t="shared" si="92"/>
        <v>0</v>
      </c>
      <c r="Q204" s="253">
        <f t="shared" si="78"/>
        <v>0</v>
      </c>
      <c r="R204" s="253">
        <f t="shared" si="79"/>
        <v>0</v>
      </c>
      <c r="S204" s="253">
        <f t="shared" si="80"/>
        <v>0</v>
      </c>
      <c r="T204" s="253">
        <f t="shared" si="81"/>
        <v>0</v>
      </c>
      <c r="U204" s="253">
        <f t="shared" si="82"/>
        <v>0</v>
      </c>
      <c r="V204" s="253">
        <f t="shared" si="83"/>
        <v>0</v>
      </c>
      <c r="W204" s="253">
        <f t="shared" si="84"/>
        <v>0</v>
      </c>
      <c r="X204" s="253">
        <f t="shared" si="85"/>
        <v>0</v>
      </c>
      <c r="Y204" s="253">
        <f t="shared" si="86"/>
        <v>0</v>
      </c>
      <c r="Z204" s="253">
        <f t="shared" si="87"/>
        <v>0</v>
      </c>
      <c r="AA204" s="253">
        <f t="shared" si="88"/>
        <v>0</v>
      </c>
      <c r="AB204" s="253">
        <f t="shared" si="89"/>
        <v>0</v>
      </c>
      <c r="AC204" s="253">
        <f t="shared" si="90"/>
        <v>0</v>
      </c>
      <c r="AD204" s="253">
        <f t="shared" si="91"/>
        <v>0</v>
      </c>
      <c r="AE204" s="395"/>
      <c r="AH204" s="395"/>
      <c r="AI204" s="395"/>
      <c r="AJ204" s="395"/>
      <c r="AK204" s="395"/>
      <c r="AL204" s="395"/>
      <c r="AM204" s="395"/>
      <c r="AN204" s="395"/>
      <c r="AO204" s="395"/>
    </row>
    <row r="205" spans="1:41" x14ac:dyDescent="0.2">
      <c r="A205" s="253" t="s">
        <v>848</v>
      </c>
      <c r="B205" s="251"/>
      <c r="C205" s="252" t="s">
        <v>641</v>
      </c>
      <c r="D205" s="252" t="s">
        <v>164</v>
      </c>
      <c r="E205" s="252" t="s">
        <v>164</v>
      </c>
      <c r="F205" s="252" t="s">
        <v>164</v>
      </c>
      <c r="G205" s="252" t="s">
        <v>164</v>
      </c>
      <c r="H205" s="252" t="s">
        <v>164</v>
      </c>
      <c r="I205" s="252" t="s">
        <v>164</v>
      </c>
      <c r="J205" s="252" t="s">
        <v>164</v>
      </c>
      <c r="K205" s="252"/>
      <c r="L205" s="252"/>
      <c r="M205" s="252"/>
      <c r="N205" s="252"/>
      <c r="O205" s="252"/>
      <c r="P205" s="253">
        <f t="shared" si="92"/>
        <v>0</v>
      </c>
      <c r="Q205" s="253">
        <f t="shared" si="78"/>
        <v>0</v>
      </c>
      <c r="R205" s="253">
        <f t="shared" si="79"/>
        <v>0</v>
      </c>
      <c r="S205" s="253">
        <f t="shared" si="80"/>
        <v>0</v>
      </c>
      <c r="T205" s="253">
        <f t="shared" si="81"/>
        <v>0</v>
      </c>
      <c r="U205" s="253">
        <f t="shared" si="82"/>
        <v>0</v>
      </c>
      <c r="V205" s="253">
        <f t="shared" si="83"/>
        <v>0</v>
      </c>
      <c r="W205" s="253">
        <f t="shared" si="84"/>
        <v>0</v>
      </c>
      <c r="X205" s="253">
        <f t="shared" si="85"/>
        <v>0</v>
      </c>
      <c r="Y205" s="253">
        <f t="shared" si="86"/>
        <v>0</v>
      </c>
      <c r="Z205" s="253">
        <f t="shared" si="87"/>
        <v>0</v>
      </c>
      <c r="AA205" s="253">
        <f t="shared" si="88"/>
        <v>0</v>
      </c>
      <c r="AB205" s="253">
        <f t="shared" si="89"/>
        <v>0</v>
      </c>
      <c r="AC205" s="253">
        <f t="shared" si="90"/>
        <v>0</v>
      </c>
      <c r="AD205" s="253">
        <f t="shared" si="91"/>
        <v>0</v>
      </c>
      <c r="AE205" s="395"/>
      <c r="AH205" s="395"/>
      <c r="AI205" s="395"/>
      <c r="AJ205" s="395"/>
      <c r="AK205" s="395"/>
      <c r="AL205" s="395"/>
      <c r="AM205" s="395"/>
      <c r="AN205" s="395"/>
      <c r="AO205" s="395"/>
    </row>
    <row r="206" spans="1:41" x14ac:dyDescent="0.2">
      <c r="A206" s="253" t="s">
        <v>812</v>
      </c>
      <c r="B206" s="251"/>
      <c r="C206" s="252" t="s">
        <v>641</v>
      </c>
      <c r="D206" s="252" t="s">
        <v>164</v>
      </c>
      <c r="E206" s="252" t="s">
        <v>164</v>
      </c>
      <c r="F206" s="252" t="s">
        <v>641</v>
      </c>
      <c r="G206" s="252" t="s">
        <v>164</v>
      </c>
      <c r="H206" s="252" t="s">
        <v>164</v>
      </c>
      <c r="I206" s="252" t="s">
        <v>164</v>
      </c>
      <c r="J206" s="252" t="s">
        <v>164</v>
      </c>
      <c r="K206" s="252"/>
      <c r="L206" s="252"/>
      <c r="M206" s="252"/>
      <c r="N206" s="252"/>
      <c r="O206" s="252"/>
      <c r="P206" s="253">
        <f t="shared" si="92"/>
        <v>0</v>
      </c>
      <c r="Q206" s="253">
        <f t="shared" si="78"/>
        <v>0</v>
      </c>
      <c r="R206" s="253">
        <f t="shared" si="79"/>
        <v>0</v>
      </c>
      <c r="S206" s="253">
        <f t="shared" si="80"/>
        <v>0</v>
      </c>
      <c r="T206" s="253">
        <f t="shared" si="81"/>
        <v>0</v>
      </c>
      <c r="U206" s="253">
        <f t="shared" si="82"/>
        <v>0</v>
      </c>
      <c r="V206" s="253">
        <f t="shared" si="83"/>
        <v>0</v>
      </c>
      <c r="W206" s="253">
        <f t="shared" si="84"/>
        <v>0</v>
      </c>
      <c r="X206" s="253">
        <f t="shared" si="85"/>
        <v>0</v>
      </c>
      <c r="Y206" s="253">
        <f t="shared" si="86"/>
        <v>0</v>
      </c>
      <c r="Z206" s="253">
        <f t="shared" si="87"/>
        <v>0</v>
      </c>
      <c r="AA206" s="253">
        <f t="shared" si="88"/>
        <v>0</v>
      </c>
      <c r="AB206" s="253">
        <f t="shared" si="89"/>
        <v>0</v>
      </c>
      <c r="AC206" s="253">
        <f t="shared" si="90"/>
        <v>0</v>
      </c>
      <c r="AD206" s="253">
        <f t="shared" si="91"/>
        <v>0</v>
      </c>
      <c r="AE206" s="395"/>
      <c r="AH206" s="395"/>
      <c r="AI206" s="395"/>
      <c r="AJ206" s="395"/>
      <c r="AK206" s="395"/>
      <c r="AL206" s="395"/>
      <c r="AM206" s="395"/>
      <c r="AN206" s="395"/>
      <c r="AO206" s="395"/>
    </row>
    <row r="207" spans="1:41" x14ac:dyDescent="0.2">
      <c r="A207" s="253" t="s">
        <v>813</v>
      </c>
      <c r="B207" s="251"/>
      <c r="C207" s="252" t="s">
        <v>641</v>
      </c>
      <c r="D207" s="252" t="s">
        <v>164</v>
      </c>
      <c r="E207" s="252" t="s">
        <v>164</v>
      </c>
      <c r="F207" s="252" t="s">
        <v>641</v>
      </c>
      <c r="G207" s="252" t="s">
        <v>164</v>
      </c>
      <c r="H207" s="252" t="s">
        <v>164</v>
      </c>
      <c r="I207" s="252" t="s">
        <v>164</v>
      </c>
      <c r="J207" s="252" t="s">
        <v>164</v>
      </c>
      <c r="K207" s="252"/>
      <c r="L207" s="252"/>
      <c r="M207" s="252"/>
      <c r="N207" s="252"/>
      <c r="O207" s="252"/>
      <c r="P207" s="253">
        <f t="shared" si="92"/>
        <v>0</v>
      </c>
      <c r="Q207" s="253">
        <f t="shared" si="78"/>
        <v>0</v>
      </c>
      <c r="R207" s="253">
        <f t="shared" si="79"/>
        <v>0</v>
      </c>
      <c r="S207" s="253">
        <f t="shared" si="80"/>
        <v>0</v>
      </c>
      <c r="T207" s="253">
        <f t="shared" si="81"/>
        <v>0</v>
      </c>
      <c r="U207" s="253">
        <f t="shared" si="82"/>
        <v>0</v>
      </c>
      <c r="V207" s="253">
        <f t="shared" si="83"/>
        <v>0</v>
      </c>
      <c r="W207" s="253">
        <f t="shared" si="84"/>
        <v>0</v>
      </c>
      <c r="X207" s="253">
        <f t="shared" si="85"/>
        <v>0</v>
      </c>
      <c r="Y207" s="253">
        <f t="shared" si="86"/>
        <v>0</v>
      </c>
      <c r="Z207" s="253">
        <f t="shared" si="87"/>
        <v>0</v>
      </c>
      <c r="AA207" s="253">
        <f t="shared" si="88"/>
        <v>0</v>
      </c>
      <c r="AB207" s="253">
        <f t="shared" si="89"/>
        <v>0</v>
      </c>
      <c r="AC207" s="253">
        <f t="shared" si="90"/>
        <v>0</v>
      </c>
      <c r="AD207" s="253">
        <f t="shared" si="91"/>
        <v>0</v>
      </c>
      <c r="AE207" s="395"/>
      <c r="AH207" s="395"/>
      <c r="AI207" s="395"/>
      <c r="AJ207" s="395"/>
      <c r="AK207" s="395"/>
      <c r="AL207" s="395"/>
      <c r="AM207" s="395"/>
      <c r="AN207" s="395"/>
      <c r="AO207" s="395"/>
    </row>
    <row r="208" spans="1:41" x14ac:dyDescent="0.2">
      <c r="A208" s="253" t="s">
        <v>814</v>
      </c>
      <c r="B208" s="251"/>
      <c r="C208" s="252" t="s">
        <v>641</v>
      </c>
      <c r="D208" s="252" t="s">
        <v>164</v>
      </c>
      <c r="E208" s="252" t="s">
        <v>164</v>
      </c>
      <c r="F208" s="252" t="s">
        <v>641</v>
      </c>
      <c r="G208" s="252" t="s">
        <v>164</v>
      </c>
      <c r="H208" s="252" t="s">
        <v>641</v>
      </c>
      <c r="I208" s="252" t="s">
        <v>164</v>
      </c>
      <c r="J208" s="252" t="s">
        <v>164</v>
      </c>
      <c r="K208" s="252"/>
      <c r="L208" s="252"/>
      <c r="M208" s="252"/>
      <c r="N208" s="252"/>
      <c r="O208" s="252"/>
      <c r="P208" s="253">
        <f t="shared" si="92"/>
        <v>0</v>
      </c>
      <c r="Q208" s="253">
        <f t="shared" si="78"/>
        <v>0</v>
      </c>
      <c r="R208" s="253">
        <f t="shared" si="79"/>
        <v>0</v>
      </c>
      <c r="S208" s="253">
        <f t="shared" si="80"/>
        <v>0</v>
      </c>
      <c r="T208" s="253">
        <f t="shared" si="81"/>
        <v>0</v>
      </c>
      <c r="U208" s="253">
        <f t="shared" si="82"/>
        <v>0</v>
      </c>
      <c r="V208" s="253">
        <f t="shared" si="83"/>
        <v>0</v>
      </c>
      <c r="W208" s="253">
        <f t="shared" si="84"/>
        <v>0</v>
      </c>
      <c r="X208" s="253">
        <f t="shared" si="85"/>
        <v>0</v>
      </c>
      <c r="Y208" s="253">
        <f t="shared" si="86"/>
        <v>0</v>
      </c>
      <c r="Z208" s="253">
        <f t="shared" si="87"/>
        <v>0</v>
      </c>
      <c r="AA208" s="253">
        <f t="shared" si="88"/>
        <v>0</v>
      </c>
      <c r="AB208" s="253">
        <f t="shared" si="89"/>
        <v>0</v>
      </c>
      <c r="AC208" s="253">
        <f t="shared" si="90"/>
        <v>0</v>
      </c>
      <c r="AD208" s="253">
        <f t="shared" si="91"/>
        <v>0</v>
      </c>
      <c r="AE208" s="395"/>
      <c r="AH208" s="395"/>
      <c r="AI208" s="395"/>
      <c r="AJ208" s="395"/>
      <c r="AK208" s="395"/>
      <c r="AL208" s="395"/>
      <c r="AM208" s="395"/>
      <c r="AN208" s="395"/>
      <c r="AO208" s="395"/>
    </row>
    <row r="209" spans="1:41" x14ac:dyDescent="0.2">
      <c r="A209" s="253" t="s">
        <v>815</v>
      </c>
      <c r="B209" s="251"/>
      <c r="C209" s="252" t="s">
        <v>641</v>
      </c>
      <c r="D209" s="252" t="s">
        <v>164</v>
      </c>
      <c r="E209" s="252" t="s">
        <v>164</v>
      </c>
      <c r="F209" s="252" t="s">
        <v>164</v>
      </c>
      <c r="G209" s="252" t="s">
        <v>164</v>
      </c>
      <c r="H209" s="252" t="s">
        <v>164</v>
      </c>
      <c r="I209" s="252" t="s">
        <v>164</v>
      </c>
      <c r="J209" s="252" t="s">
        <v>164</v>
      </c>
      <c r="K209" s="252"/>
      <c r="L209" s="252"/>
      <c r="M209" s="252"/>
      <c r="N209" s="252"/>
      <c r="O209" s="252"/>
      <c r="P209" s="253">
        <f t="shared" si="92"/>
        <v>0</v>
      </c>
      <c r="Q209" s="253">
        <f t="shared" si="78"/>
        <v>0</v>
      </c>
      <c r="R209" s="253">
        <f t="shared" si="79"/>
        <v>0</v>
      </c>
      <c r="S209" s="253">
        <f t="shared" si="80"/>
        <v>0</v>
      </c>
      <c r="T209" s="253">
        <f t="shared" si="81"/>
        <v>0</v>
      </c>
      <c r="U209" s="253">
        <f t="shared" si="82"/>
        <v>0</v>
      </c>
      <c r="V209" s="253">
        <f t="shared" si="83"/>
        <v>0</v>
      </c>
      <c r="W209" s="253">
        <f t="shared" si="84"/>
        <v>0</v>
      </c>
      <c r="X209" s="253">
        <f t="shared" si="85"/>
        <v>0</v>
      </c>
      <c r="Y209" s="253">
        <f t="shared" si="86"/>
        <v>0</v>
      </c>
      <c r="Z209" s="253">
        <f t="shared" si="87"/>
        <v>0</v>
      </c>
      <c r="AA209" s="253">
        <f t="shared" si="88"/>
        <v>0</v>
      </c>
      <c r="AB209" s="253">
        <f t="shared" si="89"/>
        <v>0</v>
      </c>
      <c r="AC209" s="253">
        <f t="shared" si="90"/>
        <v>0</v>
      </c>
      <c r="AD209" s="253">
        <f t="shared" si="91"/>
        <v>0</v>
      </c>
      <c r="AE209" s="395"/>
      <c r="AH209" s="395"/>
      <c r="AI209" s="395"/>
      <c r="AJ209" s="395"/>
      <c r="AK209" s="395"/>
      <c r="AL209" s="395"/>
      <c r="AM209" s="395"/>
      <c r="AN209" s="395"/>
      <c r="AO209" s="395"/>
    </row>
    <row r="210" spans="1:41" x14ac:dyDescent="0.2">
      <c r="A210" s="253" t="s">
        <v>816</v>
      </c>
      <c r="B210" s="251"/>
      <c r="C210" s="252" t="s">
        <v>641</v>
      </c>
      <c r="D210" s="252" t="s">
        <v>164</v>
      </c>
      <c r="E210" s="252" t="s">
        <v>164</v>
      </c>
      <c r="F210" s="252" t="s">
        <v>164</v>
      </c>
      <c r="G210" s="252" t="s">
        <v>164</v>
      </c>
      <c r="H210" s="252" t="s">
        <v>164</v>
      </c>
      <c r="I210" s="252" t="s">
        <v>164</v>
      </c>
      <c r="J210" s="252" t="s">
        <v>164</v>
      </c>
      <c r="K210" s="252"/>
      <c r="L210" s="252"/>
      <c r="M210" s="252"/>
      <c r="N210" s="252"/>
      <c r="O210" s="252"/>
      <c r="P210" s="253">
        <f t="shared" si="92"/>
        <v>0</v>
      </c>
      <c r="Q210" s="253">
        <f t="shared" si="78"/>
        <v>0</v>
      </c>
      <c r="R210" s="253">
        <f t="shared" si="79"/>
        <v>0</v>
      </c>
      <c r="S210" s="253">
        <f t="shared" si="80"/>
        <v>0</v>
      </c>
      <c r="T210" s="253">
        <f t="shared" si="81"/>
        <v>0</v>
      </c>
      <c r="U210" s="253">
        <f t="shared" si="82"/>
        <v>0</v>
      </c>
      <c r="V210" s="253">
        <f t="shared" si="83"/>
        <v>0</v>
      </c>
      <c r="W210" s="253">
        <f t="shared" si="84"/>
        <v>0</v>
      </c>
      <c r="X210" s="253">
        <f t="shared" si="85"/>
        <v>0</v>
      </c>
      <c r="Y210" s="253">
        <f t="shared" si="86"/>
        <v>0</v>
      </c>
      <c r="Z210" s="253">
        <f t="shared" si="87"/>
        <v>0</v>
      </c>
      <c r="AA210" s="253">
        <f t="shared" si="88"/>
        <v>0</v>
      </c>
      <c r="AB210" s="253">
        <f t="shared" si="89"/>
        <v>0</v>
      </c>
      <c r="AC210" s="253">
        <f t="shared" si="90"/>
        <v>0</v>
      </c>
      <c r="AD210" s="253">
        <f t="shared" si="91"/>
        <v>0</v>
      </c>
      <c r="AE210" s="395"/>
      <c r="AH210" s="395"/>
      <c r="AI210" s="395"/>
      <c r="AJ210" s="395"/>
      <c r="AK210" s="395"/>
      <c r="AL210" s="395"/>
      <c r="AM210" s="395"/>
      <c r="AN210" s="395"/>
      <c r="AO210" s="395"/>
    </row>
    <row r="211" spans="1:41" x14ac:dyDescent="0.2">
      <c r="A211" s="253" t="s">
        <v>817</v>
      </c>
      <c r="B211" s="251"/>
      <c r="C211" s="252" t="s">
        <v>164</v>
      </c>
      <c r="D211" s="252" t="s">
        <v>164</v>
      </c>
      <c r="E211" s="252" t="s">
        <v>164</v>
      </c>
      <c r="F211" s="252" t="s">
        <v>641</v>
      </c>
      <c r="G211" s="252" t="s">
        <v>164</v>
      </c>
      <c r="H211" s="252" t="s">
        <v>641</v>
      </c>
      <c r="I211" s="252" t="s">
        <v>164</v>
      </c>
      <c r="J211" s="252" t="s">
        <v>164</v>
      </c>
      <c r="K211" s="252"/>
      <c r="L211" s="252"/>
      <c r="M211" s="252"/>
      <c r="N211" s="252"/>
      <c r="O211" s="252"/>
      <c r="P211" s="253">
        <f t="shared" si="92"/>
        <v>0</v>
      </c>
      <c r="Q211" s="253">
        <f t="shared" si="78"/>
        <v>0</v>
      </c>
      <c r="R211" s="253">
        <f t="shared" si="79"/>
        <v>0</v>
      </c>
      <c r="S211" s="253">
        <f t="shared" si="80"/>
        <v>0</v>
      </c>
      <c r="T211" s="253">
        <f t="shared" si="81"/>
        <v>0</v>
      </c>
      <c r="U211" s="253">
        <f t="shared" si="82"/>
        <v>0</v>
      </c>
      <c r="V211" s="253">
        <f t="shared" si="83"/>
        <v>0</v>
      </c>
      <c r="W211" s="253">
        <f t="shared" si="84"/>
        <v>0</v>
      </c>
      <c r="X211" s="253">
        <f t="shared" si="85"/>
        <v>0</v>
      </c>
      <c r="Y211" s="253">
        <f t="shared" si="86"/>
        <v>0</v>
      </c>
      <c r="Z211" s="253">
        <f t="shared" si="87"/>
        <v>0</v>
      </c>
      <c r="AA211" s="253">
        <f t="shared" si="88"/>
        <v>0</v>
      </c>
      <c r="AB211" s="253">
        <f t="shared" si="89"/>
        <v>0</v>
      </c>
      <c r="AC211" s="253">
        <f t="shared" si="90"/>
        <v>0</v>
      </c>
      <c r="AD211" s="253">
        <f t="shared" si="91"/>
        <v>0</v>
      </c>
      <c r="AE211" s="395"/>
      <c r="AH211" s="395"/>
      <c r="AI211" s="395"/>
      <c r="AJ211" s="395"/>
      <c r="AK211" s="395"/>
      <c r="AL211" s="395"/>
      <c r="AM211" s="395"/>
      <c r="AN211" s="395"/>
      <c r="AO211" s="395"/>
    </row>
    <row r="212" spans="1:41" x14ac:dyDescent="0.2">
      <c r="A212" s="253" t="s">
        <v>818</v>
      </c>
      <c r="B212" s="251"/>
      <c r="C212" s="252" t="s">
        <v>641</v>
      </c>
      <c r="D212" s="252" t="s">
        <v>164</v>
      </c>
      <c r="E212" s="252" t="s">
        <v>164</v>
      </c>
      <c r="F212" s="252" t="s">
        <v>164</v>
      </c>
      <c r="G212" s="252" t="s">
        <v>164</v>
      </c>
      <c r="H212" s="252" t="s">
        <v>641</v>
      </c>
      <c r="I212" s="252" t="s">
        <v>164</v>
      </c>
      <c r="J212" s="252" t="s">
        <v>164</v>
      </c>
      <c r="K212" s="252"/>
      <c r="L212" s="252"/>
      <c r="M212" s="252"/>
      <c r="N212" s="252"/>
      <c r="O212" s="252"/>
      <c r="P212" s="253">
        <f t="shared" si="92"/>
        <v>0</v>
      </c>
      <c r="Q212" s="253">
        <f t="shared" si="78"/>
        <v>0</v>
      </c>
      <c r="R212" s="253">
        <f t="shared" si="79"/>
        <v>0</v>
      </c>
      <c r="S212" s="253">
        <f t="shared" si="80"/>
        <v>0</v>
      </c>
      <c r="T212" s="253">
        <f t="shared" si="81"/>
        <v>0</v>
      </c>
      <c r="U212" s="253">
        <f t="shared" si="82"/>
        <v>0</v>
      </c>
      <c r="V212" s="253">
        <f t="shared" si="83"/>
        <v>0</v>
      </c>
      <c r="W212" s="253">
        <f t="shared" si="84"/>
        <v>0</v>
      </c>
      <c r="X212" s="253">
        <f t="shared" si="85"/>
        <v>0</v>
      </c>
      <c r="Y212" s="253">
        <f t="shared" si="86"/>
        <v>0</v>
      </c>
      <c r="Z212" s="253">
        <f t="shared" si="87"/>
        <v>0</v>
      </c>
      <c r="AA212" s="253">
        <f t="shared" si="88"/>
        <v>0</v>
      </c>
      <c r="AB212" s="253">
        <f t="shared" si="89"/>
        <v>0</v>
      </c>
      <c r="AC212" s="253">
        <f t="shared" si="90"/>
        <v>0</v>
      </c>
      <c r="AD212" s="253">
        <f t="shared" si="91"/>
        <v>0</v>
      </c>
      <c r="AE212" s="395"/>
      <c r="AH212" s="395"/>
      <c r="AI212" s="395"/>
      <c r="AJ212" s="395"/>
      <c r="AK212" s="395"/>
      <c r="AL212" s="395"/>
      <c r="AM212" s="395"/>
      <c r="AN212" s="395"/>
      <c r="AO212" s="395"/>
    </row>
    <row r="213" spans="1:41" x14ac:dyDescent="0.2">
      <c r="A213" s="253" t="s">
        <v>819</v>
      </c>
      <c r="B213" s="251"/>
      <c r="C213" s="252" t="s">
        <v>641</v>
      </c>
      <c r="D213" s="252" t="s">
        <v>164</v>
      </c>
      <c r="E213" s="252" t="s">
        <v>164</v>
      </c>
      <c r="F213" s="252" t="s">
        <v>641</v>
      </c>
      <c r="G213" s="252" t="s">
        <v>164</v>
      </c>
      <c r="H213" s="252" t="s">
        <v>641</v>
      </c>
      <c r="I213" s="252" t="s">
        <v>164</v>
      </c>
      <c r="J213" s="252" t="s">
        <v>164</v>
      </c>
      <c r="K213" s="252"/>
      <c r="L213" s="252"/>
      <c r="M213" s="252"/>
      <c r="N213" s="252"/>
      <c r="O213" s="252"/>
      <c r="P213" s="253">
        <f t="shared" si="92"/>
        <v>0</v>
      </c>
      <c r="Q213" s="253">
        <f t="shared" si="78"/>
        <v>0</v>
      </c>
      <c r="R213" s="253">
        <f t="shared" si="79"/>
        <v>0</v>
      </c>
      <c r="S213" s="253">
        <f t="shared" si="80"/>
        <v>0</v>
      </c>
      <c r="T213" s="253">
        <f t="shared" si="81"/>
        <v>0</v>
      </c>
      <c r="U213" s="253">
        <f t="shared" si="82"/>
        <v>0</v>
      </c>
      <c r="V213" s="253">
        <f t="shared" si="83"/>
        <v>0</v>
      </c>
      <c r="W213" s="253">
        <f t="shared" si="84"/>
        <v>0</v>
      </c>
      <c r="X213" s="253">
        <f t="shared" si="85"/>
        <v>0</v>
      </c>
      <c r="Y213" s="253">
        <f t="shared" si="86"/>
        <v>0</v>
      </c>
      <c r="Z213" s="253">
        <f t="shared" si="87"/>
        <v>0</v>
      </c>
      <c r="AA213" s="253">
        <f t="shared" si="88"/>
        <v>0</v>
      </c>
      <c r="AB213" s="253">
        <f t="shared" si="89"/>
        <v>0</v>
      </c>
      <c r="AC213" s="253">
        <f t="shared" si="90"/>
        <v>0</v>
      </c>
      <c r="AD213" s="253">
        <f t="shared" si="91"/>
        <v>0</v>
      </c>
      <c r="AE213" s="395"/>
      <c r="AH213" s="395"/>
      <c r="AI213" s="395"/>
      <c r="AJ213" s="395"/>
      <c r="AK213" s="395"/>
      <c r="AL213" s="395"/>
      <c r="AM213" s="395"/>
      <c r="AN213" s="395"/>
      <c r="AO213" s="395"/>
    </row>
    <row r="214" spans="1:41" x14ac:dyDescent="0.2">
      <c r="A214" s="253" t="s">
        <v>820</v>
      </c>
      <c r="B214" s="251"/>
      <c r="C214" s="252" t="s">
        <v>164</v>
      </c>
      <c r="D214" s="252" t="s">
        <v>164</v>
      </c>
      <c r="E214" s="252" t="s">
        <v>164</v>
      </c>
      <c r="F214" s="252" t="s">
        <v>641</v>
      </c>
      <c r="G214" s="252" t="s">
        <v>164</v>
      </c>
      <c r="H214" s="252" t="s">
        <v>641</v>
      </c>
      <c r="I214" s="252" t="s">
        <v>164</v>
      </c>
      <c r="J214" s="252" t="s">
        <v>164</v>
      </c>
      <c r="K214" s="252"/>
      <c r="L214" s="252"/>
      <c r="M214" s="252"/>
      <c r="N214" s="252"/>
      <c r="O214" s="252"/>
      <c r="P214" s="253">
        <f t="shared" si="92"/>
        <v>0</v>
      </c>
      <c r="Q214" s="253">
        <f t="shared" si="78"/>
        <v>0</v>
      </c>
      <c r="R214" s="253">
        <f t="shared" si="79"/>
        <v>0</v>
      </c>
      <c r="S214" s="253">
        <f t="shared" si="80"/>
        <v>0</v>
      </c>
      <c r="T214" s="253">
        <f t="shared" si="81"/>
        <v>0</v>
      </c>
      <c r="U214" s="253">
        <f t="shared" si="82"/>
        <v>0</v>
      </c>
      <c r="V214" s="253">
        <f t="shared" si="83"/>
        <v>0</v>
      </c>
      <c r="W214" s="253">
        <f t="shared" si="84"/>
        <v>0</v>
      </c>
      <c r="X214" s="253">
        <f t="shared" si="85"/>
        <v>0</v>
      </c>
      <c r="Y214" s="253">
        <f t="shared" si="86"/>
        <v>0</v>
      </c>
      <c r="Z214" s="253">
        <f t="shared" si="87"/>
        <v>0</v>
      </c>
      <c r="AA214" s="253">
        <f t="shared" si="88"/>
        <v>0</v>
      </c>
      <c r="AB214" s="253">
        <f t="shared" si="89"/>
        <v>0</v>
      </c>
      <c r="AC214" s="253">
        <f t="shared" si="90"/>
        <v>0</v>
      </c>
      <c r="AD214" s="253">
        <f t="shared" si="91"/>
        <v>0</v>
      </c>
      <c r="AE214" s="395"/>
      <c r="AH214" s="395"/>
      <c r="AI214" s="395"/>
      <c r="AJ214" s="395"/>
      <c r="AK214" s="395"/>
      <c r="AL214" s="395"/>
      <c r="AM214" s="395"/>
      <c r="AN214" s="395"/>
      <c r="AO214" s="395"/>
    </row>
    <row r="215" spans="1:41" hidden="1" x14ac:dyDescent="0.2">
      <c r="A215" s="253" t="s">
        <v>821</v>
      </c>
      <c r="B215" s="251"/>
      <c r="C215" s="252" t="s">
        <v>164</v>
      </c>
      <c r="D215" s="252" t="s">
        <v>164</v>
      </c>
      <c r="E215" s="252" t="s">
        <v>164</v>
      </c>
      <c r="F215" s="252" t="s">
        <v>164</v>
      </c>
      <c r="G215" s="252" t="s">
        <v>164</v>
      </c>
      <c r="H215" s="252" t="s">
        <v>164</v>
      </c>
      <c r="I215" s="252" t="s">
        <v>164</v>
      </c>
      <c r="J215" s="252" t="s">
        <v>164</v>
      </c>
      <c r="K215" s="252"/>
      <c r="L215" s="252"/>
      <c r="M215" s="252"/>
      <c r="N215" s="252"/>
      <c r="O215" s="252"/>
      <c r="P215" s="253">
        <f t="shared" si="92"/>
        <v>0</v>
      </c>
      <c r="Q215" s="253">
        <f t="shared" si="78"/>
        <v>0</v>
      </c>
      <c r="R215" s="253">
        <f t="shared" si="79"/>
        <v>0</v>
      </c>
      <c r="S215" s="253">
        <f t="shared" si="80"/>
        <v>0</v>
      </c>
      <c r="T215" s="253">
        <f t="shared" si="81"/>
        <v>0</v>
      </c>
      <c r="U215" s="253">
        <f t="shared" si="82"/>
        <v>0</v>
      </c>
      <c r="V215" s="253">
        <f t="shared" si="83"/>
        <v>0</v>
      </c>
      <c r="W215" s="253">
        <f t="shared" si="84"/>
        <v>0</v>
      </c>
      <c r="X215" s="253">
        <f t="shared" si="85"/>
        <v>0</v>
      </c>
      <c r="Y215" s="253">
        <f t="shared" si="86"/>
        <v>0</v>
      </c>
      <c r="Z215" s="253">
        <f t="shared" si="87"/>
        <v>0</v>
      </c>
      <c r="AA215" s="253">
        <f t="shared" si="88"/>
        <v>0</v>
      </c>
      <c r="AB215" s="253">
        <f t="shared" si="89"/>
        <v>0</v>
      </c>
      <c r="AC215" s="253">
        <f t="shared" si="90"/>
        <v>0</v>
      </c>
      <c r="AD215" s="253">
        <f t="shared" si="91"/>
        <v>0</v>
      </c>
      <c r="AE215" s="395"/>
      <c r="AH215" s="395"/>
      <c r="AI215" s="395"/>
      <c r="AJ215" s="395"/>
      <c r="AK215" s="395"/>
      <c r="AL215" s="395"/>
      <c r="AM215" s="395"/>
      <c r="AN215" s="395"/>
      <c r="AO215" s="395"/>
    </row>
    <row r="216" spans="1:41" x14ac:dyDescent="0.2">
      <c r="A216" s="253" t="s">
        <v>822</v>
      </c>
      <c r="B216" s="251"/>
      <c r="C216" s="252" t="s">
        <v>641</v>
      </c>
      <c r="D216" s="252" t="s">
        <v>164</v>
      </c>
      <c r="E216" s="252" t="s">
        <v>164</v>
      </c>
      <c r="F216" s="252" t="s">
        <v>641</v>
      </c>
      <c r="G216" s="252" t="s">
        <v>164</v>
      </c>
      <c r="H216" s="252" t="s">
        <v>641</v>
      </c>
      <c r="I216" s="252" t="s">
        <v>164</v>
      </c>
      <c r="J216" s="252" t="s">
        <v>164</v>
      </c>
      <c r="K216" s="252"/>
      <c r="L216" s="252"/>
      <c r="M216" s="252"/>
      <c r="N216" s="252"/>
      <c r="O216" s="252"/>
      <c r="P216" s="253">
        <f t="shared" si="92"/>
        <v>0</v>
      </c>
      <c r="Q216" s="253">
        <f t="shared" si="78"/>
        <v>0</v>
      </c>
      <c r="R216" s="253">
        <f t="shared" si="79"/>
        <v>0</v>
      </c>
      <c r="S216" s="253">
        <f t="shared" si="80"/>
        <v>0</v>
      </c>
      <c r="T216" s="253">
        <f t="shared" si="81"/>
        <v>0</v>
      </c>
      <c r="U216" s="253">
        <f t="shared" si="82"/>
        <v>0</v>
      </c>
      <c r="V216" s="253">
        <f t="shared" si="83"/>
        <v>0</v>
      </c>
      <c r="W216" s="253">
        <f t="shared" si="84"/>
        <v>0</v>
      </c>
      <c r="X216" s="253">
        <f t="shared" si="85"/>
        <v>0</v>
      </c>
      <c r="Y216" s="253">
        <f t="shared" si="86"/>
        <v>0</v>
      </c>
      <c r="Z216" s="253">
        <f t="shared" si="87"/>
        <v>0</v>
      </c>
      <c r="AA216" s="253">
        <f t="shared" si="88"/>
        <v>0</v>
      </c>
      <c r="AB216" s="253">
        <f t="shared" si="89"/>
        <v>0</v>
      </c>
      <c r="AC216" s="253">
        <f t="shared" si="90"/>
        <v>0</v>
      </c>
      <c r="AD216" s="253">
        <f t="shared" si="91"/>
        <v>0</v>
      </c>
      <c r="AE216" s="395"/>
      <c r="AH216" s="395"/>
      <c r="AI216" s="395"/>
      <c r="AJ216" s="395"/>
      <c r="AK216" s="395"/>
      <c r="AL216" s="395"/>
      <c r="AM216" s="395"/>
      <c r="AN216" s="395"/>
      <c r="AO216" s="395"/>
    </row>
    <row r="217" spans="1:41" x14ac:dyDescent="0.2">
      <c r="A217" s="253" t="s">
        <v>823</v>
      </c>
      <c r="B217" s="251"/>
      <c r="C217" s="252" t="s">
        <v>641</v>
      </c>
      <c r="D217" s="252" t="s">
        <v>164</v>
      </c>
      <c r="E217" s="252" t="s">
        <v>164</v>
      </c>
      <c r="F217" s="252" t="s">
        <v>164</v>
      </c>
      <c r="G217" s="252" t="s">
        <v>164</v>
      </c>
      <c r="H217" s="252" t="s">
        <v>164</v>
      </c>
      <c r="I217" s="252" t="s">
        <v>164</v>
      </c>
      <c r="J217" s="252" t="s">
        <v>164</v>
      </c>
      <c r="K217" s="252"/>
      <c r="L217" s="252"/>
      <c r="M217" s="252"/>
      <c r="N217" s="252"/>
      <c r="O217" s="252"/>
      <c r="P217" s="253">
        <f t="shared" si="92"/>
        <v>0</v>
      </c>
      <c r="Q217" s="253">
        <f t="shared" si="78"/>
        <v>0</v>
      </c>
      <c r="R217" s="253">
        <f t="shared" si="79"/>
        <v>0</v>
      </c>
      <c r="S217" s="253">
        <f t="shared" si="80"/>
        <v>0</v>
      </c>
      <c r="T217" s="253">
        <f t="shared" si="81"/>
        <v>0</v>
      </c>
      <c r="U217" s="253">
        <f t="shared" si="82"/>
        <v>0</v>
      </c>
      <c r="V217" s="253">
        <f t="shared" si="83"/>
        <v>0</v>
      </c>
      <c r="W217" s="253">
        <f t="shared" si="84"/>
        <v>0</v>
      </c>
      <c r="X217" s="253">
        <f t="shared" si="85"/>
        <v>0</v>
      </c>
      <c r="Y217" s="253">
        <f t="shared" si="86"/>
        <v>0</v>
      </c>
      <c r="Z217" s="253">
        <f t="shared" si="87"/>
        <v>0</v>
      </c>
      <c r="AA217" s="253">
        <f t="shared" si="88"/>
        <v>0</v>
      </c>
      <c r="AB217" s="253">
        <f t="shared" si="89"/>
        <v>0</v>
      </c>
      <c r="AC217" s="253">
        <f t="shared" si="90"/>
        <v>0</v>
      </c>
      <c r="AD217" s="253">
        <f t="shared" si="91"/>
        <v>0</v>
      </c>
      <c r="AE217" s="395"/>
      <c r="AH217" s="395"/>
      <c r="AI217" s="395"/>
      <c r="AJ217" s="395"/>
      <c r="AK217" s="395"/>
      <c r="AL217" s="395"/>
      <c r="AM217" s="395"/>
      <c r="AN217" s="395"/>
      <c r="AO217" s="395"/>
    </row>
  </sheetData>
  <sheetProtection algorithmName="SHA-512" hashValue="g/lBJWl13upntcJ15sARoxrae0fgHr/jRPt5mKg4gh5DPoMcfTNwZh4M7/jpZciviG5MWaaeBqBLafcODk7tBQ==" saltValue="2IOLUssFAV6MzpfOzoRx4Q==" spinCount="100000" sheet="1" objects="1" scenarios="1" selectLockedCells="1"/>
  <conditionalFormatting sqref="C64:F112 G64:K127 B64:B217 L64:O217 D113:F113 G128:H174 I162:J162 G175 G176:H178 B5:O63">
    <cfRule type="cellIs" dxfId="6" priority="22" stopIfTrue="1" operator="equal">
      <formula>"X"</formula>
    </cfRule>
  </conditionalFormatting>
  <conditionalFormatting sqref="C114:F217">
    <cfRule type="cellIs" dxfId="5" priority="1" stopIfTrue="1" operator="equal">
      <formula>"X"</formula>
    </cfRule>
  </conditionalFormatting>
  <conditionalFormatting sqref="C1:O1">
    <cfRule type="expression" dxfId="4" priority="23" stopIfTrue="1">
      <formula>IF($B$4=C4,TRUE,FALSE)</formula>
    </cfRule>
  </conditionalFormatting>
  <conditionalFormatting sqref="G179:K217">
    <cfRule type="cellIs" dxfId="3" priority="10" stopIfTrue="1" operator="equal">
      <formula>"X"</formula>
    </cfRule>
  </conditionalFormatting>
  <conditionalFormatting sqref="I128:K161">
    <cfRule type="cellIs" dxfId="2" priority="16" stopIfTrue="1" operator="equal">
      <formula>"X"</formula>
    </cfRule>
  </conditionalFormatting>
  <conditionalFormatting sqref="I163:K178">
    <cfRule type="cellIs" dxfId="1" priority="21" stopIfTrue="1" operator="equal">
      <formula>"X"</formula>
    </cfRule>
  </conditionalFormatting>
  <pageMargins left="0.39370078740157483" right="0.39370078740157483" top="0.39370078740157483" bottom="0.39370078740157483" header="0.19685039370078741" footer="0.19685039370078741"/>
  <pageSetup paperSize="9" scale="98" fitToHeight="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BA4D77B-D98D-4035-8D03-2C8A9B4B9FD6}">
          <x14:formula1>
            <xm:f>"-,X"</xm:f>
          </x14:formula1>
          <xm:sqref>B113 IL113 SH113 ACD113 ALZ113 AVV113 BFR113 BPN113 BZJ113 CJF113 CTB113 DCX113 DMT113 DWP113 EGL113 EQH113 FAD113 FJZ113 FTV113 GDR113 GNN113 GXJ113 HHF113 HRB113 IAX113 IKT113 IUP113 JEL113 JOH113 JYD113 KHZ113 KRV113 LBR113 LLN113 LVJ113 MFF113 MPB113 MYX113 NIT113 NSP113 OCL113 OMH113 OWD113 PFZ113 PPV113 PZR113 QJN113 QTJ113 RDF113 RNB113 RWX113 SGT113 SQP113 TAL113 TKH113 TUD113 UDZ113 UNV113 UXR113 VHN113 VRJ113 WBF113 WLB113 WUX113 B65628 IL65628 SH65628 ACD65628 ALZ65628 AVV65628 BFR65628 BPN65628 BZJ65628 CJF65628 CTB65628 DCX65628 DMT65628 DWP65628 EGL65628 EQH65628 FAD65628 FJZ65628 FTV65628 GDR65628 GNN65628 GXJ65628 HHF65628 HRB65628 IAX65628 IKT65628 IUP65628 JEL65628 JOH65628 JYD65628 KHZ65628 KRV65628 LBR65628 LLN65628 LVJ65628 MFF65628 MPB65628 MYX65628 NIT65628 NSP65628 OCL65628 OMH65628 OWD65628 PFZ65628 PPV65628 PZR65628 QJN65628 QTJ65628 RDF65628 RNB65628 RWX65628 SGT65628 SQP65628 TAL65628 TKH65628 TUD65628 UDZ65628 UNV65628 UXR65628 VHN65628 VRJ65628 WBF65628 WLB65628 WUX65628 B131164 IL131164 SH131164 ACD131164 ALZ131164 AVV131164 BFR131164 BPN131164 BZJ131164 CJF131164 CTB131164 DCX131164 DMT131164 DWP131164 EGL131164 EQH131164 FAD131164 FJZ131164 FTV131164 GDR131164 GNN131164 GXJ131164 HHF131164 HRB131164 IAX131164 IKT131164 IUP131164 JEL131164 JOH131164 JYD131164 KHZ131164 KRV131164 LBR131164 LLN131164 LVJ131164 MFF131164 MPB131164 MYX131164 NIT131164 NSP131164 OCL131164 OMH131164 OWD131164 PFZ131164 PPV131164 PZR131164 QJN131164 QTJ131164 RDF131164 RNB131164 RWX131164 SGT131164 SQP131164 TAL131164 TKH131164 TUD131164 UDZ131164 UNV131164 UXR131164 VHN131164 VRJ131164 WBF131164 WLB131164 WUX131164 B196700 IL196700 SH196700 ACD196700 ALZ196700 AVV196700 BFR196700 BPN196700 BZJ196700 CJF196700 CTB196700 DCX196700 DMT196700 DWP196700 EGL196700 EQH196700 FAD196700 FJZ196700 FTV196700 GDR196700 GNN196700 GXJ196700 HHF196700 HRB196700 IAX196700 IKT196700 IUP196700 JEL196700 JOH196700 JYD196700 KHZ196700 KRV196700 LBR196700 LLN196700 LVJ196700 MFF196700 MPB196700 MYX196700 NIT196700 NSP196700 OCL196700 OMH196700 OWD196700 PFZ196700 PPV196700 PZR196700 QJN196700 QTJ196700 RDF196700 RNB196700 RWX196700 SGT196700 SQP196700 TAL196700 TKH196700 TUD196700 UDZ196700 UNV196700 UXR196700 VHN196700 VRJ196700 WBF196700 WLB196700 WUX196700 B262236 IL262236 SH262236 ACD262236 ALZ262236 AVV262236 BFR262236 BPN262236 BZJ262236 CJF262236 CTB262236 DCX262236 DMT262236 DWP262236 EGL262236 EQH262236 FAD262236 FJZ262236 FTV262236 GDR262236 GNN262236 GXJ262236 HHF262236 HRB262236 IAX262236 IKT262236 IUP262236 JEL262236 JOH262236 JYD262236 KHZ262236 KRV262236 LBR262236 LLN262236 LVJ262236 MFF262236 MPB262236 MYX262236 NIT262236 NSP262236 OCL262236 OMH262236 OWD262236 PFZ262236 PPV262236 PZR262236 QJN262236 QTJ262236 RDF262236 RNB262236 RWX262236 SGT262236 SQP262236 TAL262236 TKH262236 TUD262236 UDZ262236 UNV262236 UXR262236 VHN262236 VRJ262236 WBF262236 WLB262236 WUX262236 B327772 IL327772 SH327772 ACD327772 ALZ327772 AVV327772 BFR327772 BPN327772 BZJ327772 CJF327772 CTB327772 DCX327772 DMT327772 DWP327772 EGL327772 EQH327772 FAD327772 FJZ327772 FTV327772 GDR327772 GNN327772 GXJ327772 HHF327772 HRB327772 IAX327772 IKT327772 IUP327772 JEL327772 JOH327772 JYD327772 KHZ327772 KRV327772 LBR327772 LLN327772 LVJ327772 MFF327772 MPB327772 MYX327772 NIT327772 NSP327772 OCL327772 OMH327772 OWD327772 PFZ327772 PPV327772 PZR327772 QJN327772 QTJ327772 RDF327772 RNB327772 RWX327772 SGT327772 SQP327772 TAL327772 TKH327772 TUD327772 UDZ327772 UNV327772 UXR327772 VHN327772 VRJ327772 WBF327772 WLB327772 WUX327772 B393308 IL393308 SH393308 ACD393308 ALZ393308 AVV393308 BFR393308 BPN393308 BZJ393308 CJF393308 CTB393308 DCX393308 DMT393308 DWP393308 EGL393308 EQH393308 FAD393308 FJZ393308 FTV393308 GDR393308 GNN393308 GXJ393308 HHF393308 HRB393308 IAX393308 IKT393308 IUP393308 JEL393308 JOH393308 JYD393308 KHZ393308 KRV393308 LBR393308 LLN393308 LVJ393308 MFF393308 MPB393308 MYX393308 NIT393308 NSP393308 OCL393308 OMH393308 OWD393308 PFZ393308 PPV393308 PZR393308 QJN393308 QTJ393308 RDF393308 RNB393308 RWX393308 SGT393308 SQP393308 TAL393308 TKH393308 TUD393308 UDZ393308 UNV393308 UXR393308 VHN393308 VRJ393308 WBF393308 WLB393308 WUX393308 B458844 IL458844 SH458844 ACD458844 ALZ458844 AVV458844 BFR458844 BPN458844 BZJ458844 CJF458844 CTB458844 DCX458844 DMT458844 DWP458844 EGL458844 EQH458844 FAD458844 FJZ458844 FTV458844 GDR458844 GNN458844 GXJ458844 HHF458844 HRB458844 IAX458844 IKT458844 IUP458844 JEL458844 JOH458844 JYD458844 KHZ458844 KRV458844 LBR458844 LLN458844 LVJ458844 MFF458844 MPB458844 MYX458844 NIT458844 NSP458844 OCL458844 OMH458844 OWD458844 PFZ458844 PPV458844 PZR458844 QJN458844 QTJ458844 RDF458844 RNB458844 RWX458844 SGT458844 SQP458844 TAL458844 TKH458844 TUD458844 UDZ458844 UNV458844 UXR458844 VHN458844 VRJ458844 WBF458844 WLB458844 WUX458844 B524380 IL524380 SH524380 ACD524380 ALZ524380 AVV524380 BFR524380 BPN524380 BZJ524380 CJF524380 CTB524380 DCX524380 DMT524380 DWP524380 EGL524380 EQH524380 FAD524380 FJZ524380 FTV524380 GDR524380 GNN524380 GXJ524380 HHF524380 HRB524380 IAX524380 IKT524380 IUP524380 JEL524380 JOH524380 JYD524380 KHZ524380 KRV524380 LBR524380 LLN524380 LVJ524380 MFF524380 MPB524380 MYX524380 NIT524380 NSP524380 OCL524380 OMH524380 OWD524380 PFZ524380 PPV524380 PZR524380 QJN524380 QTJ524380 RDF524380 RNB524380 RWX524380 SGT524380 SQP524380 TAL524380 TKH524380 TUD524380 UDZ524380 UNV524380 UXR524380 VHN524380 VRJ524380 WBF524380 WLB524380 WUX524380 B589916 IL589916 SH589916 ACD589916 ALZ589916 AVV589916 BFR589916 BPN589916 BZJ589916 CJF589916 CTB589916 DCX589916 DMT589916 DWP589916 EGL589916 EQH589916 FAD589916 FJZ589916 FTV589916 GDR589916 GNN589916 GXJ589916 HHF589916 HRB589916 IAX589916 IKT589916 IUP589916 JEL589916 JOH589916 JYD589916 KHZ589916 KRV589916 LBR589916 LLN589916 LVJ589916 MFF589916 MPB589916 MYX589916 NIT589916 NSP589916 OCL589916 OMH589916 OWD589916 PFZ589916 PPV589916 PZR589916 QJN589916 QTJ589916 RDF589916 RNB589916 RWX589916 SGT589916 SQP589916 TAL589916 TKH589916 TUD589916 UDZ589916 UNV589916 UXR589916 VHN589916 VRJ589916 WBF589916 WLB589916 WUX589916 B655452 IL655452 SH655452 ACD655452 ALZ655452 AVV655452 BFR655452 BPN655452 BZJ655452 CJF655452 CTB655452 DCX655452 DMT655452 DWP655452 EGL655452 EQH655452 FAD655452 FJZ655452 FTV655452 GDR655452 GNN655452 GXJ655452 HHF655452 HRB655452 IAX655452 IKT655452 IUP655452 JEL655452 JOH655452 JYD655452 KHZ655452 KRV655452 LBR655452 LLN655452 LVJ655452 MFF655452 MPB655452 MYX655452 NIT655452 NSP655452 OCL655452 OMH655452 OWD655452 PFZ655452 PPV655452 PZR655452 QJN655452 QTJ655452 RDF655452 RNB655452 RWX655452 SGT655452 SQP655452 TAL655452 TKH655452 TUD655452 UDZ655452 UNV655452 UXR655452 VHN655452 VRJ655452 WBF655452 WLB655452 WUX655452 B720988 IL720988 SH720988 ACD720988 ALZ720988 AVV720988 BFR720988 BPN720988 BZJ720988 CJF720988 CTB720988 DCX720988 DMT720988 DWP720988 EGL720988 EQH720988 FAD720988 FJZ720988 FTV720988 GDR720988 GNN720988 GXJ720988 HHF720988 HRB720988 IAX720988 IKT720988 IUP720988 JEL720988 JOH720988 JYD720988 KHZ720988 KRV720988 LBR720988 LLN720988 LVJ720988 MFF720988 MPB720988 MYX720988 NIT720988 NSP720988 OCL720988 OMH720988 OWD720988 PFZ720988 PPV720988 PZR720988 QJN720988 QTJ720988 RDF720988 RNB720988 RWX720988 SGT720988 SQP720988 TAL720988 TKH720988 TUD720988 UDZ720988 UNV720988 UXR720988 VHN720988 VRJ720988 WBF720988 WLB720988 WUX720988 B786524 IL786524 SH786524 ACD786524 ALZ786524 AVV786524 BFR786524 BPN786524 BZJ786524 CJF786524 CTB786524 DCX786524 DMT786524 DWP786524 EGL786524 EQH786524 FAD786524 FJZ786524 FTV786524 GDR786524 GNN786524 GXJ786524 HHF786524 HRB786524 IAX786524 IKT786524 IUP786524 JEL786524 JOH786524 JYD786524 KHZ786524 KRV786524 LBR786524 LLN786524 LVJ786524 MFF786524 MPB786524 MYX786524 NIT786524 NSP786524 OCL786524 OMH786524 OWD786524 PFZ786524 PPV786524 PZR786524 QJN786524 QTJ786524 RDF786524 RNB786524 RWX786524 SGT786524 SQP786524 TAL786524 TKH786524 TUD786524 UDZ786524 UNV786524 UXR786524 VHN786524 VRJ786524 WBF786524 WLB786524 WUX786524 B852060 IL852060 SH852060 ACD852060 ALZ852060 AVV852060 BFR852060 BPN852060 BZJ852060 CJF852060 CTB852060 DCX852060 DMT852060 DWP852060 EGL852060 EQH852060 FAD852060 FJZ852060 FTV852060 GDR852060 GNN852060 GXJ852060 HHF852060 HRB852060 IAX852060 IKT852060 IUP852060 JEL852060 JOH852060 JYD852060 KHZ852060 KRV852060 LBR852060 LLN852060 LVJ852060 MFF852060 MPB852060 MYX852060 NIT852060 NSP852060 OCL852060 OMH852060 OWD852060 PFZ852060 PPV852060 PZR852060 QJN852060 QTJ852060 RDF852060 RNB852060 RWX852060 SGT852060 SQP852060 TAL852060 TKH852060 TUD852060 UDZ852060 UNV852060 UXR852060 VHN852060 VRJ852060 WBF852060 WLB852060 WUX852060 B917596 IL917596 SH917596 ACD917596 ALZ917596 AVV917596 BFR917596 BPN917596 BZJ917596 CJF917596 CTB917596 DCX917596 DMT917596 DWP917596 EGL917596 EQH917596 FAD917596 FJZ917596 FTV917596 GDR917596 GNN917596 GXJ917596 HHF917596 HRB917596 IAX917596 IKT917596 IUP917596 JEL917596 JOH917596 JYD917596 KHZ917596 KRV917596 LBR917596 LLN917596 LVJ917596 MFF917596 MPB917596 MYX917596 NIT917596 NSP917596 OCL917596 OMH917596 OWD917596 PFZ917596 PPV917596 PZR917596 QJN917596 QTJ917596 RDF917596 RNB917596 RWX917596 SGT917596 SQP917596 TAL917596 TKH917596 TUD917596 UDZ917596 UNV917596 UXR917596 VHN917596 VRJ917596 WBF917596 WLB917596 WUX917596 B983132 IL983132 SH983132 ACD983132 ALZ983132 AVV983132 BFR983132 BPN983132 BZJ983132 CJF983132 CTB983132 DCX983132 DMT983132 DWP983132 EGL983132 EQH983132 FAD983132 FJZ983132 FTV983132 GDR983132 GNN983132 GXJ983132 HHF983132 HRB983132 IAX983132 IKT983132 IUP983132 JEL983132 JOH983132 JYD983132 KHZ983132 KRV983132 LBR983132 LLN983132 LVJ983132 MFF983132 MPB983132 MYX983132 NIT983132 NSP983132 OCL983132 OMH983132 OWD983132 PFZ983132 PPV983132 PZR983132 QJN983132 QTJ983132 RDF983132 RNB983132 RWX983132 SGT983132 SQP983132 TAL983132 TKH983132 TUD983132 UDZ983132 UNV983132 UXR983132 VHN983132 VRJ983132 WBF983132 WLB983132 WUX983132 B65519:F65627 IL65519:IP65627 SH65519:SL65627 ACD65519:ACH65627 ALZ65519:AMD65627 AVV65519:AVZ65627 BFR65519:BFV65627 BPN65519:BPR65627 BZJ65519:BZN65627 CJF65519:CJJ65627 CTB65519:CTF65627 DCX65519:DDB65627 DMT65519:DMX65627 DWP65519:DWT65627 EGL65519:EGP65627 EQH65519:EQL65627 FAD65519:FAH65627 FJZ65519:FKD65627 FTV65519:FTZ65627 GDR65519:GDV65627 GNN65519:GNR65627 GXJ65519:GXN65627 HHF65519:HHJ65627 HRB65519:HRF65627 IAX65519:IBB65627 IKT65519:IKX65627 IUP65519:IUT65627 JEL65519:JEP65627 JOH65519:JOL65627 JYD65519:JYH65627 KHZ65519:KID65627 KRV65519:KRZ65627 LBR65519:LBV65627 LLN65519:LLR65627 LVJ65519:LVN65627 MFF65519:MFJ65627 MPB65519:MPF65627 MYX65519:MZB65627 NIT65519:NIX65627 NSP65519:NST65627 OCL65519:OCP65627 OMH65519:OML65627 OWD65519:OWH65627 PFZ65519:PGD65627 PPV65519:PPZ65627 PZR65519:PZV65627 QJN65519:QJR65627 QTJ65519:QTN65627 RDF65519:RDJ65627 RNB65519:RNF65627 RWX65519:RXB65627 SGT65519:SGX65627 SQP65519:SQT65627 TAL65519:TAP65627 TKH65519:TKL65627 TUD65519:TUH65627 UDZ65519:UED65627 UNV65519:UNZ65627 UXR65519:UXV65627 VHN65519:VHR65627 VRJ65519:VRN65627 WBF65519:WBJ65627 WLB65519:WLF65627 WUX65519:WVB65627 B131055:F131163 IL131055:IP131163 SH131055:SL131163 ACD131055:ACH131163 ALZ131055:AMD131163 AVV131055:AVZ131163 BFR131055:BFV131163 BPN131055:BPR131163 BZJ131055:BZN131163 CJF131055:CJJ131163 CTB131055:CTF131163 DCX131055:DDB131163 DMT131055:DMX131163 DWP131055:DWT131163 EGL131055:EGP131163 EQH131055:EQL131163 FAD131055:FAH131163 FJZ131055:FKD131163 FTV131055:FTZ131163 GDR131055:GDV131163 GNN131055:GNR131163 GXJ131055:GXN131163 HHF131055:HHJ131163 HRB131055:HRF131163 IAX131055:IBB131163 IKT131055:IKX131163 IUP131055:IUT131163 JEL131055:JEP131163 JOH131055:JOL131163 JYD131055:JYH131163 KHZ131055:KID131163 KRV131055:KRZ131163 LBR131055:LBV131163 LLN131055:LLR131163 LVJ131055:LVN131163 MFF131055:MFJ131163 MPB131055:MPF131163 MYX131055:MZB131163 NIT131055:NIX131163 NSP131055:NST131163 OCL131055:OCP131163 OMH131055:OML131163 OWD131055:OWH131163 PFZ131055:PGD131163 PPV131055:PPZ131163 PZR131055:PZV131163 QJN131055:QJR131163 QTJ131055:QTN131163 RDF131055:RDJ131163 RNB131055:RNF131163 RWX131055:RXB131163 SGT131055:SGX131163 SQP131055:SQT131163 TAL131055:TAP131163 TKH131055:TKL131163 TUD131055:TUH131163 UDZ131055:UED131163 UNV131055:UNZ131163 UXR131055:UXV131163 VHN131055:VHR131163 VRJ131055:VRN131163 WBF131055:WBJ131163 WLB131055:WLF131163 WUX131055:WVB131163 B196591:F196699 IL196591:IP196699 SH196591:SL196699 ACD196591:ACH196699 ALZ196591:AMD196699 AVV196591:AVZ196699 BFR196591:BFV196699 BPN196591:BPR196699 BZJ196591:BZN196699 CJF196591:CJJ196699 CTB196591:CTF196699 DCX196591:DDB196699 DMT196591:DMX196699 DWP196591:DWT196699 EGL196591:EGP196699 EQH196591:EQL196699 FAD196591:FAH196699 FJZ196591:FKD196699 FTV196591:FTZ196699 GDR196591:GDV196699 GNN196591:GNR196699 GXJ196591:GXN196699 HHF196591:HHJ196699 HRB196591:HRF196699 IAX196591:IBB196699 IKT196591:IKX196699 IUP196591:IUT196699 JEL196591:JEP196699 JOH196591:JOL196699 JYD196591:JYH196699 KHZ196591:KID196699 KRV196591:KRZ196699 LBR196591:LBV196699 LLN196591:LLR196699 LVJ196591:LVN196699 MFF196591:MFJ196699 MPB196591:MPF196699 MYX196591:MZB196699 NIT196591:NIX196699 NSP196591:NST196699 OCL196591:OCP196699 OMH196591:OML196699 OWD196591:OWH196699 PFZ196591:PGD196699 PPV196591:PPZ196699 PZR196591:PZV196699 QJN196591:QJR196699 QTJ196591:QTN196699 RDF196591:RDJ196699 RNB196591:RNF196699 RWX196591:RXB196699 SGT196591:SGX196699 SQP196591:SQT196699 TAL196591:TAP196699 TKH196591:TKL196699 TUD196591:TUH196699 UDZ196591:UED196699 UNV196591:UNZ196699 UXR196591:UXV196699 VHN196591:VHR196699 VRJ196591:VRN196699 WBF196591:WBJ196699 WLB196591:WLF196699 WUX196591:WVB196699 B262127:F262235 IL262127:IP262235 SH262127:SL262235 ACD262127:ACH262235 ALZ262127:AMD262235 AVV262127:AVZ262235 BFR262127:BFV262235 BPN262127:BPR262235 BZJ262127:BZN262235 CJF262127:CJJ262235 CTB262127:CTF262235 DCX262127:DDB262235 DMT262127:DMX262235 DWP262127:DWT262235 EGL262127:EGP262235 EQH262127:EQL262235 FAD262127:FAH262235 FJZ262127:FKD262235 FTV262127:FTZ262235 GDR262127:GDV262235 GNN262127:GNR262235 GXJ262127:GXN262235 HHF262127:HHJ262235 HRB262127:HRF262235 IAX262127:IBB262235 IKT262127:IKX262235 IUP262127:IUT262235 JEL262127:JEP262235 JOH262127:JOL262235 JYD262127:JYH262235 KHZ262127:KID262235 KRV262127:KRZ262235 LBR262127:LBV262235 LLN262127:LLR262235 LVJ262127:LVN262235 MFF262127:MFJ262235 MPB262127:MPF262235 MYX262127:MZB262235 NIT262127:NIX262235 NSP262127:NST262235 OCL262127:OCP262235 OMH262127:OML262235 OWD262127:OWH262235 PFZ262127:PGD262235 PPV262127:PPZ262235 PZR262127:PZV262235 QJN262127:QJR262235 QTJ262127:QTN262235 RDF262127:RDJ262235 RNB262127:RNF262235 RWX262127:RXB262235 SGT262127:SGX262235 SQP262127:SQT262235 TAL262127:TAP262235 TKH262127:TKL262235 TUD262127:TUH262235 UDZ262127:UED262235 UNV262127:UNZ262235 UXR262127:UXV262235 VHN262127:VHR262235 VRJ262127:VRN262235 WBF262127:WBJ262235 WLB262127:WLF262235 WUX262127:WVB262235 B327663:F327771 IL327663:IP327771 SH327663:SL327771 ACD327663:ACH327771 ALZ327663:AMD327771 AVV327663:AVZ327771 BFR327663:BFV327771 BPN327663:BPR327771 BZJ327663:BZN327771 CJF327663:CJJ327771 CTB327663:CTF327771 DCX327663:DDB327771 DMT327663:DMX327771 DWP327663:DWT327771 EGL327663:EGP327771 EQH327663:EQL327771 FAD327663:FAH327771 FJZ327663:FKD327771 FTV327663:FTZ327771 GDR327663:GDV327771 GNN327663:GNR327771 GXJ327663:GXN327771 HHF327663:HHJ327771 HRB327663:HRF327771 IAX327663:IBB327771 IKT327663:IKX327771 IUP327663:IUT327771 JEL327663:JEP327771 JOH327663:JOL327771 JYD327663:JYH327771 KHZ327663:KID327771 KRV327663:KRZ327771 LBR327663:LBV327771 LLN327663:LLR327771 LVJ327663:LVN327771 MFF327663:MFJ327771 MPB327663:MPF327771 MYX327663:MZB327771 NIT327663:NIX327771 NSP327663:NST327771 OCL327663:OCP327771 OMH327663:OML327771 OWD327663:OWH327771 PFZ327663:PGD327771 PPV327663:PPZ327771 PZR327663:PZV327771 QJN327663:QJR327771 QTJ327663:QTN327771 RDF327663:RDJ327771 RNB327663:RNF327771 RWX327663:RXB327771 SGT327663:SGX327771 SQP327663:SQT327771 TAL327663:TAP327771 TKH327663:TKL327771 TUD327663:TUH327771 UDZ327663:UED327771 UNV327663:UNZ327771 UXR327663:UXV327771 VHN327663:VHR327771 VRJ327663:VRN327771 WBF327663:WBJ327771 WLB327663:WLF327771 WUX327663:WVB327771 B393199:F393307 IL393199:IP393307 SH393199:SL393307 ACD393199:ACH393307 ALZ393199:AMD393307 AVV393199:AVZ393307 BFR393199:BFV393307 BPN393199:BPR393307 BZJ393199:BZN393307 CJF393199:CJJ393307 CTB393199:CTF393307 DCX393199:DDB393307 DMT393199:DMX393307 DWP393199:DWT393307 EGL393199:EGP393307 EQH393199:EQL393307 FAD393199:FAH393307 FJZ393199:FKD393307 FTV393199:FTZ393307 GDR393199:GDV393307 GNN393199:GNR393307 GXJ393199:GXN393307 HHF393199:HHJ393307 HRB393199:HRF393307 IAX393199:IBB393307 IKT393199:IKX393307 IUP393199:IUT393307 JEL393199:JEP393307 JOH393199:JOL393307 JYD393199:JYH393307 KHZ393199:KID393307 KRV393199:KRZ393307 LBR393199:LBV393307 LLN393199:LLR393307 LVJ393199:LVN393307 MFF393199:MFJ393307 MPB393199:MPF393307 MYX393199:MZB393307 NIT393199:NIX393307 NSP393199:NST393307 OCL393199:OCP393307 OMH393199:OML393307 OWD393199:OWH393307 PFZ393199:PGD393307 PPV393199:PPZ393307 PZR393199:PZV393307 QJN393199:QJR393307 QTJ393199:QTN393307 RDF393199:RDJ393307 RNB393199:RNF393307 RWX393199:RXB393307 SGT393199:SGX393307 SQP393199:SQT393307 TAL393199:TAP393307 TKH393199:TKL393307 TUD393199:TUH393307 UDZ393199:UED393307 UNV393199:UNZ393307 UXR393199:UXV393307 VHN393199:VHR393307 VRJ393199:VRN393307 WBF393199:WBJ393307 WLB393199:WLF393307 WUX393199:WVB393307 B458735:F458843 IL458735:IP458843 SH458735:SL458843 ACD458735:ACH458843 ALZ458735:AMD458843 AVV458735:AVZ458843 BFR458735:BFV458843 BPN458735:BPR458843 BZJ458735:BZN458843 CJF458735:CJJ458843 CTB458735:CTF458843 DCX458735:DDB458843 DMT458735:DMX458843 DWP458735:DWT458843 EGL458735:EGP458843 EQH458735:EQL458843 FAD458735:FAH458843 FJZ458735:FKD458843 FTV458735:FTZ458843 GDR458735:GDV458843 GNN458735:GNR458843 GXJ458735:GXN458843 HHF458735:HHJ458843 HRB458735:HRF458843 IAX458735:IBB458843 IKT458735:IKX458843 IUP458735:IUT458843 JEL458735:JEP458843 JOH458735:JOL458843 JYD458735:JYH458843 KHZ458735:KID458843 KRV458735:KRZ458843 LBR458735:LBV458843 LLN458735:LLR458843 LVJ458735:LVN458843 MFF458735:MFJ458843 MPB458735:MPF458843 MYX458735:MZB458843 NIT458735:NIX458843 NSP458735:NST458843 OCL458735:OCP458843 OMH458735:OML458843 OWD458735:OWH458843 PFZ458735:PGD458843 PPV458735:PPZ458843 PZR458735:PZV458843 QJN458735:QJR458843 QTJ458735:QTN458843 RDF458735:RDJ458843 RNB458735:RNF458843 RWX458735:RXB458843 SGT458735:SGX458843 SQP458735:SQT458843 TAL458735:TAP458843 TKH458735:TKL458843 TUD458735:TUH458843 UDZ458735:UED458843 UNV458735:UNZ458843 UXR458735:UXV458843 VHN458735:VHR458843 VRJ458735:VRN458843 WBF458735:WBJ458843 WLB458735:WLF458843 WUX458735:WVB458843 B524271:F524379 IL524271:IP524379 SH524271:SL524379 ACD524271:ACH524379 ALZ524271:AMD524379 AVV524271:AVZ524379 BFR524271:BFV524379 BPN524271:BPR524379 BZJ524271:BZN524379 CJF524271:CJJ524379 CTB524271:CTF524379 DCX524271:DDB524379 DMT524271:DMX524379 DWP524271:DWT524379 EGL524271:EGP524379 EQH524271:EQL524379 FAD524271:FAH524379 FJZ524271:FKD524379 FTV524271:FTZ524379 GDR524271:GDV524379 GNN524271:GNR524379 GXJ524271:GXN524379 HHF524271:HHJ524379 HRB524271:HRF524379 IAX524271:IBB524379 IKT524271:IKX524379 IUP524271:IUT524379 JEL524271:JEP524379 JOH524271:JOL524379 JYD524271:JYH524379 KHZ524271:KID524379 KRV524271:KRZ524379 LBR524271:LBV524379 LLN524271:LLR524379 LVJ524271:LVN524379 MFF524271:MFJ524379 MPB524271:MPF524379 MYX524271:MZB524379 NIT524271:NIX524379 NSP524271:NST524379 OCL524271:OCP524379 OMH524271:OML524379 OWD524271:OWH524379 PFZ524271:PGD524379 PPV524271:PPZ524379 PZR524271:PZV524379 QJN524271:QJR524379 QTJ524271:QTN524379 RDF524271:RDJ524379 RNB524271:RNF524379 RWX524271:RXB524379 SGT524271:SGX524379 SQP524271:SQT524379 TAL524271:TAP524379 TKH524271:TKL524379 TUD524271:TUH524379 UDZ524271:UED524379 UNV524271:UNZ524379 UXR524271:UXV524379 VHN524271:VHR524379 VRJ524271:VRN524379 WBF524271:WBJ524379 WLB524271:WLF524379 WUX524271:WVB524379 B589807:F589915 IL589807:IP589915 SH589807:SL589915 ACD589807:ACH589915 ALZ589807:AMD589915 AVV589807:AVZ589915 BFR589807:BFV589915 BPN589807:BPR589915 BZJ589807:BZN589915 CJF589807:CJJ589915 CTB589807:CTF589915 DCX589807:DDB589915 DMT589807:DMX589915 DWP589807:DWT589915 EGL589807:EGP589915 EQH589807:EQL589915 FAD589807:FAH589915 FJZ589807:FKD589915 FTV589807:FTZ589915 GDR589807:GDV589915 GNN589807:GNR589915 GXJ589807:GXN589915 HHF589807:HHJ589915 HRB589807:HRF589915 IAX589807:IBB589915 IKT589807:IKX589915 IUP589807:IUT589915 JEL589807:JEP589915 JOH589807:JOL589915 JYD589807:JYH589915 KHZ589807:KID589915 KRV589807:KRZ589915 LBR589807:LBV589915 LLN589807:LLR589915 LVJ589807:LVN589915 MFF589807:MFJ589915 MPB589807:MPF589915 MYX589807:MZB589915 NIT589807:NIX589915 NSP589807:NST589915 OCL589807:OCP589915 OMH589807:OML589915 OWD589807:OWH589915 PFZ589807:PGD589915 PPV589807:PPZ589915 PZR589807:PZV589915 QJN589807:QJR589915 QTJ589807:QTN589915 RDF589807:RDJ589915 RNB589807:RNF589915 RWX589807:RXB589915 SGT589807:SGX589915 SQP589807:SQT589915 TAL589807:TAP589915 TKH589807:TKL589915 TUD589807:TUH589915 UDZ589807:UED589915 UNV589807:UNZ589915 UXR589807:UXV589915 VHN589807:VHR589915 VRJ589807:VRN589915 WBF589807:WBJ589915 WLB589807:WLF589915 WUX589807:WVB589915 B655343:F655451 IL655343:IP655451 SH655343:SL655451 ACD655343:ACH655451 ALZ655343:AMD655451 AVV655343:AVZ655451 BFR655343:BFV655451 BPN655343:BPR655451 BZJ655343:BZN655451 CJF655343:CJJ655451 CTB655343:CTF655451 DCX655343:DDB655451 DMT655343:DMX655451 DWP655343:DWT655451 EGL655343:EGP655451 EQH655343:EQL655451 FAD655343:FAH655451 FJZ655343:FKD655451 FTV655343:FTZ655451 GDR655343:GDV655451 GNN655343:GNR655451 GXJ655343:GXN655451 HHF655343:HHJ655451 HRB655343:HRF655451 IAX655343:IBB655451 IKT655343:IKX655451 IUP655343:IUT655451 JEL655343:JEP655451 JOH655343:JOL655451 JYD655343:JYH655451 KHZ655343:KID655451 KRV655343:KRZ655451 LBR655343:LBV655451 LLN655343:LLR655451 LVJ655343:LVN655451 MFF655343:MFJ655451 MPB655343:MPF655451 MYX655343:MZB655451 NIT655343:NIX655451 NSP655343:NST655451 OCL655343:OCP655451 OMH655343:OML655451 OWD655343:OWH655451 PFZ655343:PGD655451 PPV655343:PPZ655451 PZR655343:PZV655451 QJN655343:QJR655451 QTJ655343:QTN655451 RDF655343:RDJ655451 RNB655343:RNF655451 RWX655343:RXB655451 SGT655343:SGX655451 SQP655343:SQT655451 TAL655343:TAP655451 TKH655343:TKL655451 TUD655343:TUH655451 UDZ655343:UED655451 UNV655343:UNZ655451 UXR655343:UXV655451 VHN655343:VHR655451 VRJ655343:VRN655451 WBF655343:WBJ655451 WLB655343:WLF655451 WUX655343:WVB655451 B720879:F720987 IL720879:IP720987 SH720879:SL720987 ACD720879:ACH720987 ALZ720879:AMD720987 AVV720879:AVZ720987 BFR720879:BFV720987 BPN720879:BPR720987 BZJ720879:BZN720987 CJF720879:CJJ720987 CTB720879:CTF720987 DCX720879:DDB720987 DMT720879:DMX720987 DWP720879:DWT720987 EGL720879:EGP720987 EQH720879:EQL720987 FAD720879:FAH720987 FJZ720879:FKD720987 FTV720879:FTZ720987 GDR720879:GDV720987 GNN720879:GNR720987 GXJ720879:GXN720987 HHF720879:HHJ720987 HRB720879:HRF720987 IAX720879:IBB720987 IKT720879:IKX720987 IUP720879:IUT720987 JEL720879:JEP720987 JOH720879:JOL720987 JYD720879:JYH720987 KHZ720879:KID720987 KRV720879:KRZ720987 LBR720879:LBV720987 LLN720879:LLR720987 LVJ720879:LVN720987 MFF720879:MFJ720987 MPB720879:MPF720987 MYX720879:MZB720987 NIT720879:NIX720987 NSP720879:NST720987 OCL720879:OCP720987 OMH720879:OML720987 OWD720879:OWH720987 PFZ720879:PGD720987 PPV720879:PPZ720987 PZR720879:PZV720987 QJN720879:QJR720987 QTJ720879:QTN720987 RDF720879:RDJ720987 RNB720879:RNF720987 RWX720879:RXB720987 SGT720879:SGX720987 SQP720879:SQT720987 TAL720879:TAP720987 TKH720879:TKL720987 TUD720879:TUH720987 UDZ720879:UED720987 UNV720879:UNZ720987 UXR720879:UXV720987 VHN720879:VHR720987 VRJ720879:VRN720987 WBF720879:WBJ720987 WLB720879:WLF720987 WUX720879:WVB720987 B786415:F786523 IL786415:IP786523 SH786415:SL786523 ACD786415:ACH786523 ALZ786415:AMD786523 AVV786415:AVZ786523 BFR786415:BFV786523 BPN786415:BPR786523 BZJ786415:BZN786523 CJF786415:CJJ786523 CTB786415:CTF786523 DCX786415:DDB786523 DMT786415:DMX786523 DWP786415:DWT786523 EGL786415:EGP786523 EQH786415:EQL786523 FAD786415:FAH786523 FJZ786415:FKD786523 FTV786415:FTZ786523 GDR786415:GDV786523 GNN786415:GNR786523 GXJ786415:GXN786523 HHF786415:HHJ786523 HRB786415:HRF786523 IAX786415:IBB786523 IKT786415:IKX786523 IUP786415:IUT786523 JEL786415:JEP786523 JOH786415:JOL786523 JYD786415:JYH786523 KHZ786415:KID786523 KRV786415:KRZ786523 LBR786415:LBV786523 LLN786415:LLR786523 LVJ786415:LVN786523 MFF786415:MFJ786523 MPB786415:MPF786523 MYX786415:MZB786523 NIT786415:NIX786523 NSP786415:NST786523 OCL786415:OCP786523 OMH786415:OML786523 OWD786415:OWH786523 PFZ786415:PGD786523 PPV786415:PPZ786523 PZR786415:PZV786523 QJN786415:QJR786523 QTJ786415:QTN786523 RDF786415:RDJ786523 RNB786415:RNF786523 RWX786415:RXB786523 SGT786415:SGX786523 SQP786415:SQT786523 TAL786415:TAP786523 TKH786415:TKL786523 TUD786415:TUH786523 UDZ786415:UED786523 UNV786415:UNZ786523 UXR786415:UXV786523 VHN786415:VHR786523 VRJ786415:VRN786523 WBF786415:WBJ786523 WLB786415:WLF786523 WUX786415:WVB786523 B851951:F852059 IL851951:IP852059 SH851951:SL852059 ACD851951:ACH852059 ALZ851951:AMD852059 AVV851951:AVZ852059 BFR851951:BFV852059 BPN851951:BPR852059 BZJ851951:BZN852059 CJF851951:CJJ852059 CTB851951:CTF852059 DCX851951:DDB852059 DMT851951:DMX852059 DWP851951:DWT852059 EGL851951:EGP852059 EQH851951:EQL852059 FAD851951:FAH852059 FJZ851951:FKD852059 FTV851951:FTZ852059 GDR851951:GDV852059 GNN851951:GNR852059 GXJ851951:GXN852059 HHF851951:HHJ852059 HRB851951:HRF852059 IAX851951:IBB852059 IKT851951:IKX852059 IUP851951:IUT852059 JEL851951:JEP852059 JOH851951:JOL852059 JYD851951:JYH852059 KHZ851951:KID852059 KRV851951:KRZ852059 LBR851951:LBV852059 LLN851951:LLR852059 LVJ851951:LVN852059 MFF851951:MFJ852059 MPB851951:MPF852059 MYX851951:MZB852059 NIT851951:NIX852059 NSP851951:NST852059 OCL851951:OCP852059 OMH851951:OML852059 OWD851951:OWH852059 PFZ851951:PGD852059 PPV851951:PPZ852059 PZR851951:PZV852059 QJN851951:QJR852059 QTJ851951:QTN852059 RDF851951:RDJ852059 RNB851951:RNF852059 RWX851951:RXB852059 SGT851951:SGX852059 SQP851951:SQT852059 TAL851951:TAP852059 TKH851951:TKL852059 TUD851951:TUH852059 UDZ851951:UED852059 UNV851951:UNZ852059 UXR851951:UXV852059 VHN851951:VHR852059 VRJ851951:VRN852059 WBF851951:WBJ852059 WLB851951:WLF852059 WUX851951:WVB852059 B917487:F917595 IL917487:IP917595 SH917487:SL917595 ACD917487:ACH917595 ALZ917487:AMD917595 AVV917487:AVZ917595 BFR917487:BFV917595 BPN917487:BPR917595 BZJ917487:BZN917595 CJF917487:CJJ917595 CTB917487:CTF917595 DCX917487:DDB917595 DMT917487:DMX917595 DWP917487:DWT917595 EGL917487:EGP917595 EQH917487:EQL917595 FAD917487:FAH917595 FJZ917487:FKD917595 FTV917487:FTZ917595 GDR917487:GDV917595 GNN917487:GNR917595 GXJ917487:GXN917595 HHF917487:HHJ917595 HRB917487:HRF917595 IAX917487:IBB917595 IKT917487:IKX917595 IUP917487:IUT917595 JEL917487:JEP917595 JOH917487:JOL917595 JYD917487:JYH917595 KHZ917487:KID917595 KRV917487:KRZ917595 LBR917487:LBV917595 LLN917487:LLR917595 LVJ917487:LVN917595 MFF917487:MFJ917595 MPB917487:MPF917595 MYX917487:MZB917595 NIT917487:NIX917595 NSP917487:NST917595 OCL917487:OCP917595 OMH917487:OML917595 OWD917487:OWH917595 PFZ917487:PGD917595 PPV917487:PPZ917595 PZR917487:PZV917595 QJN917487:QJR917595 QTJ917487:QTN917595 RDF917487:RDJ917595 RNB917487:RNF917595 RWX917487:RXB917595 SGT917487:SGX917595 SQP917487:SQT917595 TAL917487:TAP917595 TKH917487:TKL917595 TUD917487:TUH917595 UDZ917487:UED917595 UNV917487:UNZ917595 UXR917487:UXV917595 VHN917487:VHR917595 VRJ917487:VRN917595 WBF917487:WBJ917595 WLB917487:WLF917595 WUX917487:WVB917595 B983023:F983131 IL983023:IP983131 SH983023:SL983131 ACD983023:ACH983131 ALZ983023:AMD983131 AVV983023:AVZ983131 BFR983023:BFV983131 BPN983023:BPR983131 BZJ983023:BZN983131 CJF983023:CJJ983131 CTB983023:CTF983131 DCX983023:DDB983131 DMT983023:DMX983131 DWP983023:DWT983131 EGL983023:EGP983131 EQH983023:EQL983131 FAD983023:FAH983131 FJZ983023:FKD983131 FTV983023:FTZ983131 GDR983023:GDV983131 GNN983023:GNR983131 GXJ983023:GXN983131 HHF983023:HHJ983131 HRB983023:HRF983131 IAX983023:IBB983131 IKT983023:IKX983131 IUP983023:IUT983131 JEL983023:JEP983131 JOH983023:JOL983131 JYD983023:JYH983131 KHZ983023:KID983131 KRV983023:KRZ983131 LBR983023:LBV983131 LLN983023:LLR983131 LVJ983023:LVN983131 MFF983023:MFJ983131 MPB983023:MPF983131 MYX983023:MZB983131 NIT983023:NIX983131 NSP983023:NST983131 OCL983023:OCP983131 OMH983023:OML983131 OWD983023:OWH983131 PFZ983023:PGD983131 PPV983023:PPZ983131 PZR983023:PZV983131 QJN983023:QJR983131 QTJ983023:QTN983131 RDF983023:RDJ983131 RNB983023:RNF983131 RWX983023:RXB983131 SGT983023:SGX983131 SQP983023:SQT983131 TAL983023:TAP983131 TKH983023:TKL983131 TUD983023:TUH983131 UDZ983023:UED983131 UNV983023:UNZ983131 UXR983023:UXV983131 VHN983023:VHR983131 VRJ983023:VRN983131 WBF983023:WBJ983131 WLB983023:WLF983131 WUX983023:WVB983131 IL194:IL217 SH194:SH217 ACD194:ACD217 ALZ194:ALZ217 AVV194:AVV217 BFR194:BFR217 BPN194:BPN217 BZJ194:BZJ217 CJF194:CJF217 CTB194:CTB217 DCX194:DCX217 DMT194:DMT217 DWP194:DWP217 EGL194:EGL217 EQH194:EQH217 FAD194:FAD217 FJZ194:FJZ217 FTV194:FTV217 GDR194:GDR217 GNN194:GNN217 GXJ194:GXJ217 HHF194:HHF217 HRB194:HRB217 IAX194:IAX217 IKT194:IKT217 IUP194:IUP217 JEL194:JEL217 JOH194:JOH217 JYD194:JYD217 KHZ194:KHZ217 KRV194:KRV217 LBR194:LBR217 LLN194:LLN217 LVJ194:LVJ217 MFF194:MFF217 MPB194:MPB217 MYX194:MYX217 NIT194:NIT217 NSP194:NSP217 OCL194:OCL217 OMH194:OMH217 OWD194:OWD217 PFZ194:PFZ217 PPV194:PPV217 PZR194:PZR217 QJN194:QJN217 QTJ194:QTJ217 RDF194:RDF217 RNB194:RNB217 RWX194:RWX217 SGT194:SGT217 SQP194:SQP217 TAL194:TAL217 TKH194:TKH217 TUD194:TUD217 UDZ194:UDZ217 UNV194:UNV217 UXR194:UXR217 VHN194:VHN217 VRJ194:VRJ217 WBF194:WBF217 WLB194:WLB217 WUX194:WUX217 B65708:B65753 IL65708:IL65753 SH65708:SH65753 ACD65708:ACD65753 ALZ65708:ALZ65753 AVV65708:AVV65753 BFR65708:BFR65753 BPN65708:BPN65753 BZJ65708:BZJ65753 CJF65708:CJF65753 CTB65708:CTB65753 DCX65708:DCX65753 DMT65708:DMT65753 DWP65708:DWP65753 EGL65708:EGL65753 EQH65708:EQH65753 FAD65708:FAD65753 FJZ65708:FJZ65753 FTV65708:FTV65753 GDR65708:GDR65753 GNN65708:GNN65753 GXJ65708:GXJ65753 HHF65708:HHF65753 HRB65708:HRB65753 IAX65708:IAX65753 IKT65708:IKT65753 IUP65708:IUP65753 JEL65708:JEL65753 JOH65708:JOH65753 JYD65708:JYD65753 KHZ65708:KHZ65753 KRV65708:KRV65753 LBR65708:LBR65753 LLN65708:LLN65753 LVJ65708:LVJ65753 MFF65708:MFF65753 MPB65708:MPB65753 MYX65708:MYX65753 NIT65708:NIT65753 NSP65708:NSP65753 OCL65708:OCL65753 OMH65708:OMH65753 OWD65708:OWD65753 PFZ65708:PFZ65753 PPV65708:PPV65753 PZR65708:PZR65753 QJN65708:QJN65753 QTJ65708:QTJ65753 RDF65708:RDF65753 RNB65708:RNB65753 RWX65708:RWX65753 SGT65708:SGT65753 SQP65708:SQP65753 TAL65708:TAL65753 TKH65708:TKH65753 TUD65708:TUD65753 UDZ65708:UDZ65753 UNV65708:UNV65753 UXR65708:UXR65753 VHN65708:VHN65753 VRJ65708:VRJ65753 WBF65708:WBF65753 WLB65708:WLB65753 WUX65708:WUX65753 B131244:B131289 IL131244:IL131289 SH131244:SH131289 ACD131244:ACD131289 ALZ131244:ALZ131289 AVV131244:AVV131289 BFR131244:BFR131289 BPN131244:BPN131289 BZJ131244:BZJ131289 CJF131244:CJF131289 CTB131244:CTB131289 DCX131244:DCX131289 DMT131244:DMT131289 DWP131244:DWP131289 EGL131244:EGL131289 EQH131244:EQH131289 FAD131244:FAD131289 FJZ131244:FJZ131289 FTV131244:FTV131289 GDR131244:GDR131289 GNN131244:GNN131289 GXJ131244:GXJ131289 HHF131244:HHF131289 HRB131244:HRB131289 IAX131244:IAX131289 IKT131244:IKT131289 IUP131244:IUP131289 JEL131244:JEL131289 JOH131244:JOH131289 JYD131244:JYD131289 KHZ131244:KHZ131289 KRV131244:KRV131289 LBR131244:LBR131289 LLN131244:LLN131289 LVJ131244:LVJ131289 MFF131244:MFF131289 MPB131244:MPB131289 MYX131244:MYX131289 NIT131244:NIT131289 NSP131244:NSP131289 OCL131244:OCL131289 OMH131244:OMH131289 OWD131244:OWD131289 PFZ131244:PFZ131289 PPV131244:PPV131289 PZR131244:PZR131289 QJN131244:QJN131289 QTJ131244:QTJ131289 RDF131244:RDF131289 RNB131244:RNB131289 RWX131244:RWX131289 SGT131244:SGT131289 SQP131244:SQP131289 TAL131244:TAL131289 TKH131244:TKH131289 TUD131244:TUD131289 UDZ131244:UDZ131289 UNV131244:UNV131289 UXR131244:UXR131289 VHN131244:VHN131289 VRJ131244:VRJ131289 WBF131244:WBF131289 WLB131244:WLB131289 WUX131244:WUX131289 B196780:B196825 IL196780:IL196825 SH196780:SH196825 ACD196780:ACD196825 ALZ196780:ALZ196825 AVV196780:AVV196825 BFR196780:BFR196825 BPN196780:BPN196825 BZJ196780:BZJ196825 CJF196780:CJF196825 CTB196780:CTB196825 DCX196780:DCX196825 DMT196780:DMT196825 DWP196780:DWP196825 EGL196780:EGL196825 EQH196780:EQH196825 FAD196780:FAD196825 FJZ196780:FJZ196825 FTV196780:FTV196825 GDR196780:GDR196825 GNN196780:GNN196825 GXJ196780:GXJ196825 HHF196780:HHF196825 HRB196780:HRB196825 IAX196780:IAX196825 IKT196780:IKT196825 IUP196780:IUP196825 JEL196780:JEL196825 JOH196780:JOH196825 JYD196780:JYD196825 KHZ196780:KHZ196825 KRV196780:KRV196825 LBR196780:LBR196825 LLN196780:LLN196825 LVJ196780:LVJ196825 MFF196780:MFF196825 MPB196780:MPB196825 MYX196780:MYX196825 NIT196780:NIT196825 NSP196780:NSP196825 OCL196780:OCL196825 OMH196780:OMH196825 OWD196780:OWD196825 PFZ196780:PFZ196825 PPV196780:PPV196825 PZR196780:PZR196825 QJN196780:QJN196825 QTJ196780:QTJ196825 RDF196780:RDF196825 RNB196780:RNB196825 RWX196780:RWX196825 SGT196780:SGT196825 SQP196780:SQP196825 TAL196780:TAL196825 TKH196780:TKH196825 TUD196780:TUD196825 UDZ196780:UDZ196825 UNV196780:UNV196825 UXR196780:UXR196825 VHN196780:VHN196825 VRJ196780:VRJ196825 WBF196780:WBF196825 WLB196780:WLB196825 WUX196780:WUX196825 B262316:B262361 IL262316:IL262361 SH262316:SH262361 ACD262316:ACD262361 ALZ262316:ALZ262361 AVV262316:AVV262361 BFR262316:BFR262361 BPN262316:BPN262361 BZJ262316:BZJ262361 CJF262316:CJF262361 CTB262316:CTB262361 DCX262316:DCX262361 DMT262316:DMT262361 DWP262316:DWP262361 EGL262316:EGL262361 EQH262316:EQH262361 FAD262316:FAD262361 FJZ262316:FJZ262361 FTV262316:FTV262361 GDR262316:GDR262361 GNN262316:GNN262361 GXJ262316:GXJ262361 HHF262316:HHF262361 HRB262316:HRB262361 IAX262316:IAX262361 IKT262316:IKT262361 IUP262316:IUP262361 JEL262316:JEL262361 JOH262316:JOH262361 JYD262316:JYD262361 KHZ262316:KHZ262361 KRV262316:KRV262361 LBR262316:LBR262361 LLN262316:LLN262361 LVJ262316:LVJ262361 MFF262316:MFF262361 MPB262316:MPB262361 MYX262316:MYX262361 NIT262316:NIT262361 NSP262316:NSP262361 OCL262316:OCL262361 OMH262316:OMH262361 OWD262316:OWD262361 PFZ262316:PFZ262361 PPV262316:PPV262361 PZR262316:PZR262361 QJN262316:QJN262361 QTJ262316:QTJ262361 RDF262316:RDF262361 RNB262316:RNB262361 RWX262316:RWX262361 SGT262316:SGT262361 SQP262316:SQP262361 TAL262316:TAL262361 TKH262316:TKH262361 TUD262316:TUD262361 UDZ262316:UDZ262361 UNV262316:UNV262361 UXR262316:UXR262361 VHN262316:VHN262361 VRJ262316:VRJ262361 WBF262316:WBF262361 WLB262316:WLB262361 WUX262316:WUX262361 B327852:B327897 IL327852:IL327897 SH327852:SH327897 ACD327852:ACD327897 ALZ327852:ALZ327897 AVV327852:AVV327897 BFR327852:BFR327897 BPN327852:BPN327897 BZJ327852:BZJ327897 CJF327852:CJF327897 CTB327852:CTB327897 DCX327852:DCX327897 DMT327852:DMT327897 DWP327852:DWP327897 EGL327852:EGL327897 EQH327852:EQH327897 FAD327852:FAD327897 FJZ327852:FJZ327897 FTV327852:FTV327897 GDR327852:GDR327897 GNN327852:GNN327897 GXJ327852:GXJ327897 HHF327852:HHF327897 HRB327852:HRB327897 IAX327852:IAX327897 IKT327852:IKT327897 IUP327852:IUP327897 JEL327852:JEL327897 JOH327852:JOH327897 JYD327852:JYD327897 KHZ327852:KHZ327897 KRV327852:KRV327897 LBR327852:LBR327897 LLN327852:LLN327897 LVJ327852:LVJ327897 MFF327852:MFF327897 MPB327852:MPB327897 MYX327852:MYX327897 NIT327852:NIT327897 NSP327852:NSP327897 OCL327852:OCL327897 OMH327852:OMH327897 OWD327852:OWD327897 PFZ327852:PFZ327897 PPV327852:PPV327897 PZR327852:PZR327897 QJN327852:QJN327897 QTJ327852:QTJ327897 RDF327852:RDF327897 RNB327852:RNB327897 RWX327852:RWX327897 SGT327852:SGT327897 SQP327852:SQP327897 TAL327852:TAL327897 TKH327852:TKH327897 TUD327852:TUD327897 UDZ327852:UDZ327897 UNV327852:UNV327897 UXR327852:UXR327897 VHN327852:VHN327897 VRJ327852:VRJ327897 WBF327852:WBF327897 WLB327852:WLB327897 WUX327852:WUX327897 B393388:B393433 IL393388:IL393433 SH393388:SH393433 ACD393388:ACD393433 ALZ393388:ALZ393433 AVV393388:AVV393433 BFR393388:BFR393433 BPN393388:BPN393433 BZJ393388:BZJ393433 CJF393388:CJF393433 CTB393388:CTB393433 DCX393388:DCX393433 DMT393388:DMT393433 DWP393388:DWP393433 EGL393388:EGL393433 EQH393388:EQH393433 FAD393388:FAD393433 FJZ393388:FJZ393433 FTV393388:FTV393433 GDR393388:GDR393433 GNN393388:GNN393433 GXJ393388:GXJ393433 HHF393388:HHF393433 HRB393388:HRB393433 IAX393388:IAX393433 IKT393388:IKT393433 IUP393388:IUP393433 JEL393388:JEL393433 JOH393388:JOH393433 JYD393388:JYD393433 KHZ393388:KHZ393433 KRV393388:KRV393433 LBR393388:LBR393433 LLN393388:LLN393433 LVJ393388:LVJ393433 MFF393388:MFF393433 MPB393388:MPB393433 MYX393388:MYX393433 NIT393388:NIT393433 NSP393388:NSP393433 OCL393388:OCL393433 OMH393388:OMH393433 OWD393388:OWD393433 PFZ393388:PFZ393433 PPV393388:PPV393433 PZR393388:PZR393433 QJN393388:QJN393433 QTJ393388:QTJ393433 RDF393388:RDF393433 RNB393388:RNB393433 RWX393388:RWX393433 SGT393388:SGT393433 SQP393388:SQP393433 TAL393388:TAL393433 TKH393388:TKH393433 TUD393388:TUD393433 UDZ393388:UDZ393433 UNV393388:UNV393433 UXR393388:UXR393433 VHN393388:VHN393433 VRJ393388:VRJ393433 WBF393388:WBF393433 WLB393388:WLB393433 WUX393388:WUX393433 B458924:B458969 IL458924:IL458969 SH458924:SH458969 ACD458924:ACD458969 ALZ458924:ALZ458969 AVV458924:AVV458969 BFR458924:BFR458969 BPN458924:BPN458969 BZJ458924:BZJ458969 CJF458924:CJF458969 CTB458924:CTB458969 DCX458924:DCX458969 DMT458924:DMT458969 DWP458924:DWP458969 EGL458924:EGL458969 EQH458924:EQH458969 FAD458924:FAD458969 FJZ458924:FJZ458969 FTV458924:FTV458969 GDR458924:GDR458969 GNN458924:GNN458969 GXJ458924:GXJ458969 HHF458924:HHF458969 HRB458924:HRB458969 IAX458924:IAX458969 IKT458924:IKT458969 IUP458924:IUP458969 JEL458924:JEL458969 JOH458924:JOH458969 JYD458924:JYD458969 KHZ458924:KHZ458969 KRV458924:KRV458969 LBR458924:LBR458969 LLN458924:LLN458969 LVJ458924:LVJ458969 MFF458924:MFF458969 MPB458924:MPB458969 MYX458924:MYX458969 NIT458924:NIT458969 NSP458924:NSP458969 OCL458924:OCL458969 OMH458924:OMH458969 OWD458924:OWD458969 PFZ458924:PFZ458969 PPV458924:PPV458969 PZR458924:PZR458969 QJN458924:QJN458969 QTJ458924:QTJ458969 RDF458924:RDF458969 RNB458924:RNB458969 RWX458924:RWX458969 SGT458924:SGT458969 SQP458924:SQP458969 TAL458924:TAL458969 TKH458924:TKH458969 TUD458924:TUD458969 UDZ458924:UDZ458969 UNV458924:UNV458969 UXR458924:UXR458969 VHN458924:VHN458969 VRJ458924:VRJ458969 WBF458924:WBF458969 WLB458924:WLB458969 WUX458924:WUX458969 B524460:B524505 IL524460:IL524505 SH524460:SH524505 ACD524460:ACD524505 ALZ524460:ALZ524505 AVV524460:AVV524505 BFR524460:BFR524505 BPN524460:BPN524505 BZJ524460:BZJ524505 CJF524460:CJF524505 CTB524460:CTB524505 DCX524460:DCX524505 DMT524460:DMT524505 DWP524460:DWP524505 EGL524460:EGL524505 EQH524460:EQH524505 FAD524460:FAD524505 FJZ524460:FJZ524505 FTV524460:FTV524505 GDR524460:GDR524505 GNN524460:GNN524505 GXJ524460:GXJ524505 HHF524460:HHF524505 HRB524460:HRB524505 IAX524460:IAX524505 IKT524460:IKT524505 IUP524460:IUP524505 JEL524460:JEL524505 JOH524460:JOH524505 JYD524460:JYD524505 KHZ524460:KHZ524505 KRV524460:KRV524505 LBR524460:LBR524505 LLN524460:LLN524505 LVJ524460:LVJ524505 MFF524460:MFF524505 MPB524460:MPB524505 MYX524460:MYX524505 NIT524460:NIT524505 NSP524460:NSP524505 OCL524460:OCL524505 OMH524460:OMH524505 OWD524460:OWD524505 PFZ524460:PFZ524505 PPV524460:PPV524505 PZR524460:PZR524505 QJN524460:QJN524505 QTJ524460:QTJ524505 RDF524460:RDF524505 RNB524460:RNB524505 RWX524460:RWX524505 SGT524460:SGT524505 SQP524460:SQP524505 TAL524460:TAL524505 TKH524460:TKH524505 TUD524460:TUD524505 UDZ524460:UDZ524505 UNV524460:UNV524505 UXR524460:UXR524505 VHN524460:VHN524505 VRJ524460:VRJ524505 WBF524460:WBF524505 WLB524460:WLB524505 WUX524460:WUX524505 B589996:B590041 IL589996:IL590041 SH589996:SH590041 ACD589996:ACD590041 ALZ589996:ALZ590041 AVV589996:AVV590041 BFR589996:BFR590041 BPN589996:BPN590041 BZJ589996:BZJ590041 CJF589996:CJF590041 CTB589996:CTB590041 DCX589996:DCX590041 DMT589996:DMT590041 DWP589996:DWP590041 EGL589996:EGL590041 EQH589996:EQH590041 FAD589996:FAD590041 FJZ589996:FJZ590041 FTV589996:FTV590041 GDR589996:GDR590041 GNN589996:GNN590041 GXJ589996:GXJ590041 HHF589996:HHF590041 HRB589996:HRB590041 IAX589996:IAX590041 IKT589996:IKT590041 IUP589996:IUP590041 JEL589996:JEL590041 JOH589996:JOH590041 JYD589996:JYD590041 KHZ589996:KHZ590041 KRV589996:KRV590041 LBR589996:LBR590041 LLN589996:LLN590041 LVJ589996:LVJ590041 MFF589996:MFF590041 MPB589996:MPB590041 MYX589996:MYX590041 NIT589996:NIT590041 NSP589996:NSP590041 OCL589996:OCL590041 OMH589996:OMH590041 OWD589996:OWD590041 PFZ589996:PFZ590041 PPV589996:PPV590041 PZR589996:PZR590041 QJN589996:QJN590041 QTJ589996:QTJ590041 RDF589996:RDF590041 RNB589996:RNB590041 RWX589996:RWX590041 SGT589996:SGT590041 SQP589996:SQP590041 TAL589996:TAL590041 TKH589996:TKH590041 TUD589996:TUD590041 UDZ589996:UDZ590041 UNV589996:UNV590041 UXR589996:UXR590041 VHN589996:VHN590041 VRJ589996:VRJ590041 WBF589996:WBF590041 WLB589996:WLB590041 WUX589996:WUX590041 B655532:B655577 IL655532:IL655577 SH655532:SH655577 ACD655532:ACD655577 ALZ655532:ALZ655577 AVV655532:AVV655577 BFR655532:BFR655577 BPN655532:BPN655577 BZJ655532:BZJ655577 CJF655532:CJF655577 CTB655532:CTB655577 DCX655532:DCX655577 DMT655532:DMT655577 DWP655532:DWP655577 EGL655532:EGL655577 EQH655532:EQH655577 FAD655532:FAD655577 FJZ655532:FJZ655577 FTV655532:FTV655577 GDR655532:GDR655577 GNN655532:GNN655577 GXJ655532:GXJ655577 HHF655532:HHF655577 HRB655532:HRB655577 IAX655532:IAX655577 IKT655532:IKT655577 IUP655532:IUP655577 JEL655532:JEL655577 JOH655532:JOH655577 JYD655532:JYD655577 KHZ655532:KHZ655577 KRV655532:KRV655577 LBR655532:LBR655577 LLN655532:LLN655577 LVJ655532:LVJ655577 MFF655532:MFF655577 MPB655532:MPB655577 MYX655532:MYX655577 NIT655532:NIT655577 NSP655532:NSP655577 OCL655532:OCL655577 OMH655532:OMH655577 OWD655532:OWD655577 PFZ655532:PFZ655577 PPV655532:PPV655577 PZR655532:PZR655577 QJN655532:QJN655577 QTJ655532:QTJ655577 RDF655532:RDF655577 RNB655532:RNB655577 RWX655532:RWX655577 SGT655532:SGT655577 SQP655532:SQP655577 TAL655532:TAL655577 TKH655532:TKH655577 TUD655532:TUD655577 UDZ655532:UDZ655577 UNV655532:UNV655577 UXR655532:UXR655577 VHN655532:VHN655577 VRJ655532:VRJ655577 WBF655532:WBF655577 WLB655532:WLB655577 WUX655532:WUX655577 B721068:B721113 IL721068:IL721113 SH721068:SH721113 ACD721068:ACD721113 ALZ721068:ALZ721113 AVV721068:AVV721113 BFR721068:BFR721113 BPN721068:BPN721113 BZJ721068:BZJ721113 CJF721068:CJF721113 CTB721068:CTB721113 DCX721068:DCX721113 DMT721068:DMT721113 DWP721068:DWP721113 EGL721068:EGL721113 EQH721068:EQH721113 FAD721068:FAD721113 FJZ721068:FJZ721113 FTV721068:FTV721113 GDR721068:GDR721113 GNN721068:GNN721113 GXJ721068:GXJ721113 HHF721068:HHF721113 HRB721068:HRB721113 IAX721068:IAX721113 IKT721068:IKT721113 IUP721068:IUP721113 JEL721068:JEL721113 JOH721068:JOH721113 JYD721068:JYD721113 KHZ721068:KHZ721113 KRV721068:KRV721113 LBR721068:LBR721113 LLN721068:LLN721113 LVJ721068:LVJ721113 MFF721068:MFF721113 MPB721068:MPB721113 MYX721068:MYX721113 NIT721068:NIT721113 NSP721068:NSP721113 OCL721068:OCL721113 OMH721068:OMH721113 OWD721068:OWD721113 PFZ721068:PFZ721113 PPV721068:PPV721113 PZR721068:PZR721113 QJN721068:QJN721113 QTJ721068:QTJ721113 RDF721068:RDF721113 RNB721068:RNB721113 RWX721068:RWX721113 SGT721068:SGT721113 SQP721068:SQP721113 TAL721068:TAL721113 TKH721068:TKH721113 TUD721068:TUD721113 UDZ721068:UDZ721113 UNV721068:UNV721113 UXR721068:UXR721113 VHN721068:VHN721113 VRJ721068:VRJ721113 WBF721068:WBF721113 WLB721068:WLB721113 WUX721068:WUX721113 B786604:B786649 IL786604:IL786649 SH786604:SH786649 ACD786604:ACD786649 ALZ786604:ALZ786649 AVV786604:AVV786649 BFR786604:BFR786649 BPN786604:BPN786649 BZJ786604:BZJ786649 CJF786604:CJF786649 CTB786604:CTB786649 DCX786604:DCX786649 DMT786604:DMT786649 DWP786604:DWP786649 EGL786604:EGL786649 EQH786604:EQH786649 FAD786604:FAD786649 FJZ786604:FJZ786649 FTV786604:FTV786649 GDR786604:GDR786649 GNN786604:GNN786649 GXJ786604:GXJ786649 HHF786604:HHF786649 HRB786604:HRB786649 IAX786604:IAX786649 IKT786604:IKT786649 IUP786604:IUP786649 JEL786604:JEL786649 JOH786604:JOH786649 JYD786604:JYD786649 KHZ786604:KHZ786649 KRV786604:KRV786649 LBR786604:LBR786649 LLN786604:LLN786649 LVJ786604:LVJ786649 MFF786604:MFF786649 MPB786604:MPB786649 MYX786604:MYX786649 NIT786604:NIT786649 NSP786604:NSP786649 OCL786604:OCL786649 OMH786604:OMH786649 OWD786604:OWD786649 PFZ786604:PFZ786649 PPV786604:PPV786649 PZR786604:PZR786649 QJN786604:QJN786649 QTJ786604:QTJ786649 RDF786604:RDF786649 RNB786604:RNB786649 RWX786604:RWX786649 SGT786604:SGT786649 SQP786604:SQP786649 TAL786604:TAL786649 TKH786604:TKH786649 TUD786604:TUD786649 UDZ786604:UDZ786649 UNV786604:UNV786649 UXR786604:UXR786649 VHN786604:VHN786649 VRJ786604:VRJ786649 WBF786604:WBF786649 WLB786604:WLB786649 WUX786604:WUX786649 B852140:B852185 IL852140:IL852185 SH852140:SH852185 ACD852140:ACD852185 ALZ852140:ALZ852185 AVV852140:AVV852185 BFR852140:BFR852185 BPN852140:BPN852185 BZJ852140:BZJ852185 CJF852140:CJF852185 CTB852140:CTB852185 DCX852140:DCX852185 DMT852140:DMT852185 DWP852140:DWP852185 EGL852140:EGL852185 EQH852140:EQH852185 FAD852140:FAD852185 FJZ852140:FJZ852185 FTV852140:FTV852185 GDR852140:GDR852185 GNN852140:GNN852185 GXJ852140:GXJ852185 HHF852140:HHF852185 HRB852140:HRB852185 IAX852140:IAX852185 IKT852140:IKT852185 IUP852140:IUP852185 JEL852140:JEL852185 JOH852140:JOH852185 JYD852140:JYD852185 KHZ852140:KHZ852185 KRV852140:KRV852185 LBR852140:LBR852185 LLN852140:LLN852185 LVJ852140:LVJ852185 MFF852140:MFF852185 MPB852140:MPB852185 MYX852140:MYX852185 NIT852140:NIT852185 NSP852140:NSP852185 OCL852140:OCL852185 OMH852140:OMH852185 OWD852140:OWD852185 PFZ852140:PFZ852185 PPV852140:PPV852185 PZR852140:PZR852185 QJN852140:QJN852185 QTJ852140:QTJ852185 RDF852140:RDF852185 RNB852140:RNB852185 RWX852140:RWX852185 SGT852140:SGT852185 SQP852140:SQP852185 TAL852140:TAL852185 TKH852140:TKH852185 TUD852140:TUD852185 UDZ852140:UDZ852185 UNV852140:UNV852185 UXR852140:UXR852185 VHN852140:VHN852185 VRJ852140:VRJ852185 WBF852140:WBF852185 WLB852140:WLB852185 WUX852140:WUX852185 B917676:B917721 IL917676:IL917721 SH917676:SH917721 ACD917676:ACD917721 ALZ917676:ALZ917721 AVV917676:AVV917721 BFR917676:BFR917721 BPN917676:BPN917721 BZJ917676:BZJ917721 CJF917676:CJF917721 CTB917676:CTB917721 DCX917676:DCX917721 DMT917676:DMT917721 DWP917676:DWP917721 EGL917676:EGL917721 EQH917676:EQH917721 FAD917676:FAD917721 FJZ917676:FJZ917721 FTV917676:FTV917721 GDR917676:GDR917721 GNN917676:GNN917721 GXJ917676:GXJ917721 HHF917676:HHF917721 HRB917676:HRB917721 IAX917676:IAX917721 IKT917676:IKT917721 IUP917676:IUP917721 JEL917676:JEL917721 JOH917676:JOH917721 JYD917676:JYD917721 KHZ917676:KHZ917721 KRV917676:KRV917721 LBR917676:LBR917721 LLN917676:LLN917721 LVJ917676:LVJ917721 MFF917676:MFF917721 MPB917676:MPB917721 MYX917676:MYX917721 NIT917676:NIT917721 NSP917676:NSP917721 OCL917676:OCL917721 OMH917676:OMH917721 OWD917676:OWD917721 PFZ917676:PFZ917721 PPV917676:PPV917721 PZR917676:PZR917721 QJN917676:QJN917721 QTJ917676:QTJ917721 RDF917676:RDF917721 RNB917676:RNB917721 RWX917676:RWX917721 SGT917676:SGT917721 SQP917676:SQP917721 TAL917676:TAL917721 TKH917676:TKH917721 TUD917676:TUD917721 UDZ917676:UDZ917721 UNV917676:UNV917721 UXR917676:UXR917721 VHN917676:VHN917721 VRJ917676:VRJ917721 WBF917676:WBF917721 WLB917676:WLB917721 WUX917676:WUX917721 B983212:B983257 IL983212:IL983257 SH983212:SH983257 ACD983212:ACD983257 ALZ983212:ALZ983257 AVV983212:AVV983257 BFR983212:BFR983257 BPN983212:BPN983257 BZJ983212:BZJ983257 CJF983212:CJF983257 CTB983212:CTB983257 DCX983212:DCX983257 DMT983212:DMT983257 DWP983212:DWP983257 EGL983212:EGL983257 EQH983212:EQH983257 FAD983212:FAD983257 FJZ983212:FJZ983257 FTV983212:FTV983257 GDR983212:GDR983257 GNN983212:GNN983257 GXJ983212:GXJ983257 HHF983212:HHF983257 HRB983212:HRB983257 IAX983212:IAX983257 IKT983212:IKT983257 IUP983212:IUP983257 JEL983212:JEL983257 JOH983212:JOH983257 JYD983212:JYD983257 KHZ983212:KHZ983257 KRV983212:KRV983257 LBR983212:LBR983257 LLN983212:LLN983257 LVJ983212:LVJ983257 MFF983212:MFF983257 MPB983212:MPB983257 MYX983212:MYX983257 NIT983212:NIT983257 NSP983212:NSP983257 OCL983212:OCL983257 OMH983212:OMH983257 OWD983212:OWD983257 PFZ983212:PFZ983257 PPV983212:PPV983257 PZR983212:PZR983257 QJN983212:QJN983257 QTJ983212:QTJ983257 RDF983212:RDF983257 RNB983212:RNB983257 RWX983212:RWX983257 SGT983212:SGT983257 SQP983212:SQP983257 TAL983212:TAL983257 TKH983212:TKH983257 TUD983212:TUD983257 UDZ983212:UDZ983257 UNV983212:UNV983257 UXR983212:UXR983257 VHN983212:VHN983257 VRJ983212:VRJ983257 WBF983212:WBF983257 WLB983212:WLB983257 WUX983212:WUX983257 D113:F113 IN113:IP113 SJ113:SL113 ACF113:ACH113 AMB113:AMD113 AVX113:AVZ113 BFT113:BFV113 BPP113:BPR113 BZL113:BZN113 CJH113:CJJ113 CTD113:CTF113 DCZ113:DDB113 DMV113:DMX113 DWR113:DWT113 EGN113:EGP113 EQJ113:EQL113 FAF113:FAH113 FKB113:FKD113 FTX113:FTZ113 GDT113:GDV113 GNP113:GNR113 GXL113:GXN113 HHH113:HHJ113 HRD113:HRF113 IAZ113:IBB113 IKV113:IKX113 IUR113:IUT113 JEN113:JEP113 JOJ113:JOL113 JYF113:JYH113 KIB113:KID113 KRX113:KRZ113 LBT113:LBV113 LLP113:LLR113 LVL113:LVN113 MFH113:MFJ113 MPD113:MPF113 MYZ113:MZB113 NIV113:NIX113 NSR113:NST113 OCN113:OCP113 OMJ113:OML113 OWF113:OWH113 PGB113:PGD113 PPX113:PPZ113 PZT113:PZV113 QJP113:QJR113 QTL113:QTN113 RDH113:RDJ113 RND113:RNF113 RWZ113:RXB113 SGV113:SGX113 SQR113:SQT113 TAN113:TAP113 TKJ113:TKL113 TUF113:TUH113 UEB113:UED113 UNX113:UNZ113 UXT113:UXV113 VHP113:VHR113 VRL113:VRN113 WBH113:WBJ113 WLD113:WLF113 WUZ113:WVB113 D65628:F65628 IN65628:IP65628 SJ65628:SL65628 ACF65628:ACH65628 AMB65628:AMD65628 AVX65628:AVZ65628 BFT65628:BFV65628 BPP65628:BPR65628 BZL65628:BZN65628 CJH65628:CJJ65628 CTD65628:CTF65628 DCZ65628:DDB65628 DMV65628:DMX65628 DWR65628:DWT65628 EGN65628:EGP65628 EQJ65628:EQL65628 FAF65628:FAH65628 FKB65628:FKD65628 FTX65628:FTZ65628 GDT65628:GDV65628 GNP65628:GNR65628 GXL65628:GXN65628 HHH65628:HHJ65628 HRD65628:HRF65628 IAZ65628:IBB65628 IKV65628:IKX65628 IUR65628:IUT65628 JEN65628:JEP65628 JOJ65628:JOL65628 JYF65628:JYH65628 KIB65628:KID65628 KRX65628:KRZ65628 LBT65628:LBV65628 LLP65628:LLR65628 LVL65628:LVN65628 MFH65628:MFJ65628 MPD65628:MPF65628 MYZ65628:MZB65628 NIV65628:NIX65628 NSR65628:NST65628 OCN65628:OCP65628 OMJ65628:OML65628 OWF65628:OWH65628 PGB65628:PGD65628 PPX65628:PPZ65628 PZT65628:PZV65628 QJP65628:QJR65628 QTL65628:QTN65628 RDH65628:RDJ65628 RND65628:RNF65628 RWZ65628:RXB65628 SGV65628:SGX65628 SQR65628:SQT65628 TAN65628:TAP65628 TKJ65628:TKL65628 TUF65628:TUH65628 UEB65628:UED65628 UNX65628:UNZ65628 UXT65628:UXV65628 VHP65628:VHR65628 VRL65628:VRN65628 WBH65628:WBJ65628 WLD65628:WLF65628 WUZ65628:WVB65628 D131164:F131164 IN131164:IP131164 SJ131164:SL131164 ACF131164:ACH131164 AMB131164:AMD131164 AVX131164:AVZ131164 BFT131164:BFV131164 BPP131164:BPR131164 BZL131164:BZN131164 CJH131164:CJJ131164 CTD131164:CTF131164 DCZ131164:DDB131164 DMV131164:DMX131164 DWR131164:DWT131164 EGN131164:EGP131164 EQJ131164:EQL131164 FAF131164:FAH131164 FKB131164:FKD131164 FTX131164:FTZ131164 GDT131164:GDV131164 GNP131164:GNR131164 GXL131164:GXN131164 HHH131164:HHJ131164 HRD131164:HRF131164 IAZ131164:IBB131164 IKV131164:IKX131164 IUR131164:IUT131164 JEN131164:JEP131164 JOJ131164:JOL131164 JYF131164:JYH131164 KIB131164:KID131164 KRX131164:KRZ131164 LBT131164:LBV131164 LLP131164:LLR131164 LVL131164:LVN131164 MFH131164:MFJ131164 MPD131164:MPF131164 MYZ131164:MZB131164 NIV131164:NIX131164 NSR131164:NST131164 OCN131164:OCP131164 OMJ131164:OML131164 OWF131164:OWH131164 PGB131164:PGD131164 PPX131164:PPZ131164 PZT131164:PZV131164 QJP131164:QJR131164 QTL131164:QTN131164 RDH131164:RDJ131164 RND131164:RNF131164 RWZ131164:RXB131164 SGV131164:SGX131164 SQR131164:SQT131164 TAN131164:TAP131164 TKJ131164:TKL131164 TUF131164:TUH131164 UEB131164:UED131164 UNX131164:UNZ131164 UXT131164:UXV131164 VHP131164:VHR131164 VRL131164:VRN131164 WBH131164:WBJ131164 WLD131164:WLF131164 WUZ131164:WVB131164 D196700:F196700 IN196700:IP196700 SJ196700:SL196700 ACF196700:ACH196700 AMB196700:AMD196700 AVX196700:AVZ196700 BFT196700:BFV196700 BPP196700:BPR196700 BZL196700:BZN196700 CJH196700:CJJ196700 CTD196700:CTF196700 DCZ196700:DDB196700 DMV196700:DMX196700 DWR196700:DWT196700 EGN196700:EGP196700 EQJ196700:EQL196700 FAF196700:FAH196700 FKB196700:FKD196700 FTX196700:FTZ196700 GDT196700:GDV196700 GNP196700:GNR196700 GXL196700:GXN196700 HHH196700:HHJ196700 HRD196700:HRF196700 IAZ196700:IBB196700 IKV196700:IKX196700 IUR196700:IUT196700 JEN196700:JEP196700 JOJ196700:JOL196700 JYF196700:JYH196700 KIB196700:KID196700 KRX196700:KRZ196700 LBT196700:LBV196700 LLP196700:LLR196700 LVL196700:LVN196700 MFH196700:MFJ196700 MPD196700:MPF196700 MYZ196700:MZB196700 NIV196700:NIX196700 NSR196700:NST196700 OCN196700:OCP196700 OMJ196700:OML196700 OWF196700:OWH196700 PGB196700:PGD196700 PPX196700:PPZ196700 PZT196700:PZV196700 QJP196700:QJR196700 QTL196700:QTN196700 RDH196700:RDJ196700 RND196700:RNF196700 RWZ196700:RXB196700 SGV196700:SGX196700 SQR196700:SQT196700 TAN196700:TAP196700 TKJ196700:TKL196700 TUF196700:TUH196700 UEB196700:UED196700 UNX196700:UNZ196700 UXT196700:UXV196700 VHP196700:VHR196700 VRL196700:VRN196700 WBH196700:WBJ196700 WLD196700:WLF196700 WUZ196700:WVB196700 D262236:F262236 IN262236:IP262236 SJ262236:SL262236 ACF262236:ACH262236 AMB262236:AMD262236 AVX262236:AVZ262236 BFT262236:BFV262236 BPP262236:BPR262236 BZL262236:BZN262236 CJH262236:CJJ262236 CTD262236:CTF262236 DCZ262236:DDB262236 DMV262236:DMX262236 DWR262236:DWT262236 EGN262236:EGP262236 EQJ262236:EQL262236 FAF262236:FAH262236 FKB262236:FKD262236 FTX262236:FTZ262236 GDT262236:GDV262236 GNP262236:GNR262236 GXL262236:GXN262236 HHH262236:HHJ262236 HRD262236:HRF262236 IAZ262236:IBB262236 IKV262236:IKX262236 IUR262236:IUT262236 JEN262236:JEP262236 JOJ262236:JOL262236 JYF262236:JYH262236 KIB262236:KID262236 KRX262236:KRZ262236 LBT262236:LBV262236 LLP262236:LLR262236 LVL262236:LVN262236 MFH262236:MFJ262236 MPD262236:MPF262236 MYZ262236:MZB262236 NIV262236:NIX262236 NSR262236:NST262236 OCN262236:OCP262236 OMJ262236:OML262236 OWF262236:OWH262236 PGB262236:PGD262236 PPX262236:PPZ262236 PZT262236:PZV262236 QJP262236:QJR262236 QTL262236:QTN262236 RDH262236:RDJ262236 RND262236:RNF262236 RWZ262236:RXB262236 SGV262236:SGX262236 SQR262236:SQT262236 TAN262236:TAP262236 TKJ262236:TKL262236 TUF262236:TUH262236 UEB262236:UED262236 UNX262236:UNZ262236 UXT262236:UXV262236 VHP262236:VHR262236 VRL262236:VRN262236 WBH262236:WBJ262236 WLD262236:WLF262236 WUZ262236:WVB262236 D327772:F327772 IN327772:IP327772 SJ327772:SL327772 ACF327772:ACH327772 AMB327772:AMD327772 AVX327772:AVZ327772 BFT327772:BFV327772 BPP327772:BPR327772 BZL327772:BZN327772 CJH327772:CJJ327772 CTD327772:CTF327772 DCZ327772:DDB327772 DMV327772:DMX327772 DWR327772:DWT327772 EGN327772:EGP327772 EQJ327772:EQL327772 FAF327772:FAH327772 FKB327772:FKD327772 FTX327772:FTZ327772 GDT327772:GDV327772 GNP327772:GNR327772 GXL327772:GXN327772 HHH327772:HHJ327772 HRD327772:HRF327772 IAZ327772:IBB327772 IKV327772:IKX327772 IUR327772:IUT327772 JEN327772:JEP327772 JOJ327772:JOL327772 JYF327772:JYH327772 KIB327772:KID327772 KRX327772:KRZ327772 LBT327772:LBV327772 LLP327772:LLR327772 LVL327772:LVN327772 MFH327772:MFJ327772 MPD327772:MPF327772 MYZ327772:MZB327772 NIV327772:NIX327772 NSR327772:NST327772 OCN327772:OCP327772 OMJ327772:OML327772 OWF327772:OWH327772 PGB327772:PGD327772 PPX327772:PPZ327772 PZT327772:PZV327772 QJP327772:QJR327772 QTL327772:QTN327772 RDH327772:RDJ327772 RND327772:RNF327772 RWZ327772:RXB327772 SGV327772:SGX327772 SQR327772:SQT327772 TAN327772:TAP327772 TKJ327772:TKL327772 TUF327772:TUH327772 UEB327772:UED327772 UNX327772:UNZ327772 UXT327772:UXV327772 VHP327772:VHR327772 VRL327772:VRN327772 WBH327772:WBJ327772 WLD327772:WLF327772 WUZ327772:WVB327772 D393308:F393308 IN393308:IP393308 SJ393308:SL393308 ACF393308:ACH393308 AMB393308:AMD393308 AVX393308:AVZ393308 BFT393308:BFV393308 BPP393308:BPR393308 BZL393308:BZN393308 CJH393308:CJJ393308 CTD393308:CTF393308 DCZ393308:DDB393308 DMV393308:DMX393308 DWR393308:DWT393308 EGN393308:EGP393308 EQJ393308:EQL393308 FAF393308:FAH393308 FKB393308:FKD393308 FTX393308:FTZ393308 GDT393308:GDV393308 GNP393308:GNR393308 GXL393308:GXN393308 HHH393308:HHJ393308 HRD393308:HRF393308 IAZ393308:IBB393308 IKV393308:IKX393308 IUR393308:IUT393308 JEN393308:JEP393308 JOJ393308:JOL393308 JYF393308:JYH393308 KIB393308:KID393308 KRX393308:KRZ393308 LBT393308:LBV393308 LLP393308:LLR393308 LVL393308:LVN393308 MFH393308:MFJ393308 MPD393308:MPF393308 MYZ393308:MZB393308 NIV393308:NIX393308 NSR393308:NST393308 OCN393308:OCP393308 OMJ393308:OML393308 OWF393308:OWH393308 PGB393308:PGD393308 PPX393308:PPZ393308 PZT393308:PZV393308 QJP393308:QJR393308 QTL393308:QTN393308 RDH393308:RDJ393308 RND393308:RNF393308 RWZ393308:RXB393308 SGV393308:SGX393308 SQR393308:SQT393308 TAN393308:TAP393308 TKJ393308:TKL393308 TUF393308:TUH393308 UEB393308:UED393308 UNX393308:UNZ393308 UXT393308:UXV393308 VHP393308:VHR393308 VRL393308:VRN393308 WBH393308:WBJ393308 WLD393308:WLF393308 WUZ393308:WVB393308 D458844:F458844 IN458844:IP458844 SJ458844:SL458844 ACF458844:ACH458844 AMB458844:AMD458844 AVX458844:AVZ458844 BFT458844:BFV458844 BPP458844:BPR458844 BZL458844:BZN458844 CJH458844:CJJ458844 CTD458844:CTF458844 DCZ458844:DDB458844 DMV458844:DMX458844 DWR458844:DWT458844 EGN458844:EGP458844 EQJ458844:EQL458844 FAF458844:FAH458844 FKB458844:FKD458844 FTX458844:FTZ458844 GDT458844:GDV458844 GNP458844:GNR458844 GXL458844:GXN458844 HHH458844:HHJ458844 HRD458844:HRF458844 IAZ458844:IBB458844 IKV458844:IKX458844 IUR458844:IUT458844 JEN458844:JEP458844 JOJ458844:JOL458844 JYF458844:JYH458844 KIB458844:KID458844 KRX458844:KRZ458844 LBT458844:LBV458844 LLP458844:LLR458844 LVL458844:LVN458844 MFH458844:MFJ458844 MPD458844:MPF458844 MYZ458844:MZB458844 NIV458844:NIX458844 NSR458844:NST458844 OCN458844:OCP458844 OMJ458844:OML458844 OWF458844:OWH458844 PGB458844:PGD458844 PPX458844:PPZ458844 PZT458844:PZV458844 QJP458844:QJR458844 QTL458844:QTN458844 RDH458844:RDJ458844 RND458844:RNF458844 RWZ458844:RXB458844 SGV458844:SGX458844 SQR458844:SQT458844 TAN458844:TAP458844 TKJ458844:TKL458844 TUF458844:TUH458844 UEB458844:UED458844 UNX458844:UNZ458844 UXT458844:UXV458844 VHP458844:VHR458844 VRL458844:VRN458844 WBH458844:WBJ458844 WLD458844:WLF458844 WUZ458844:WVB458844 D524380:F524380 IN524380:IP524380 SJ524380:SL524380 ACF524380:ACH524380 AMB524380:AMD524380 AVX524380:AVZ524380 BFT524380:BFV524380 BPP524380:BPR524380 BZL524380:BZN524380 CJH524380:CJJ524380 CTD524380:CTF524380 DCZ524380:DDB524380 DMV524380:DMX524380 DWR524380:DWT524380 EGN524380:EGP524380 EQJ524380:EQL524380 FAF524380:FAH524380 FKB524380:FKD524380 FTX524380:FTZ524380 GDT524380:GDV524380 GNP524380:GNR524380 GXL524380:GXN524380 HHH524380:HHJ524380 HRD524380:HRF524380 IAZ524380:IBB524380 IKV524380:IKX524380 IUR524380:IUT524380 JEN524380:JEP524380 JOJ524380:JOL524380 JYF524380:JYH524380 KIB524380:KID524380 KRX524380:KRZ524380 LBT524380:LBV524380 LLP524380:LLR524380 LVL524380:LVN524380 MFH524380:MFJ524380 MPD524380:MPF524380 MYZ524380:MZB524380 NIV524380:NIX524380 NSR524380:NST524380 OCN524380:OCP524380 OMJ524380:OML524380 OWF524380:OWH524380 PGB524380:PGD524380 PPX524380:PPZ524380 PZT524380:PZV524380 QJP524380:QJR524380 QTL524380:QTN524380 RDH524380:RDJ524380 RND524380:RNF524380 RWZ524380:RXB524380 SGV524380:SGX524380 SQR524380:SQT524380 TAN524380:TAP524380 TKJ524380:TKL524380 TUF524380:TUH524380 UEB524380:UED524380 UNX524380:UNZ524380 UXT524380:UXV524380 VHP524380:VHR524380 VRL524380:VRN524380 WBH524380:WBJ524380 WLD524380:WLF524380 WUZ524380:WVB524380 D589916:F589916 IN589916:IP589916 SJ589916:SL589916 ACF589916:ACH589916 AMB589916:AMD589916 AVX589916:AVZ589916 BFT589916:BFV589916 BPP589916:BPR589916 BZL589916:BZN589916 CJH589916:CJJ589916 CTD589916:CTF589916 DCZ589916:DDB589916 DMV589916:DMX589916 DWR589916:DWT589916 EGN589916:EGP589916 EQJ589916:EQL589916 FAF589916:FAH589916 FKB589916:FKD589916 FTX589916:FTZ589916 GDT589916:GDV589916 GNP589916:GNR589916 GXL589916:GXN589916 HHH589916:HHJ589916 HRD589916:HRF589916 IAZ589916:IBB589916 IKV589916:IKX589916 IUR589916:IUT589916 JEN589916:JEP589916 JOJ589916:JOL589916 JYF589916:JYH589916 KIB589916:KID589916 KRX589916:KRZ589916 LBT589916:LBV589916 LLP589916:LLR589916 LVL589916:LVN589916 MFH589916:MFJ589916 MPD589916:MPF589916 MYZ589916:MZB589916 NIV589916:NIX589916 NSR589916:NST589916 OCN589916:OCP589916 OMJ589916:OML589916 OWF589916:OWH589916 PGB589916:PGD589916 PPX589916:PPZ589916 PZT589916:PZV589916 QJP589916:QJR589916 QTL589916:QTN589916 RDH589916:RDJ589916 RND589916:RNF589916 RWZ589916:RXB589916 SGV589916:SGX589916 SQR589916:SQT589916 TAN589916:TAP589916 TKJ589916:TKL589916 TUF589916:TUH589916 UEB589916:UED589916 UNX589916:UNZ589916 UXT589916:UXV589916 VHP589916:VHR589916 VRL589916:VRN589916 WBH589916:WBJ589916 WLD589916:WLF589916 WUZ589916:WVB589916 D655452:F655452 IN655452:IP655452 SJ655452:SL655452 ACF655452:ACH655452 AMB655452:AMD655452 AVX655452:AVZ655452 BFT655452:BFV655452 BPP655452:BPR655452 BZL655452:BZN655452 CJH655452:CJJ655452 CTD655452:CTF655452 DCZ655452:DDB655452 DMV655452:DMX655452 DWR655452:DWT655452 EGN655452:EGP655452 EQJ655452:EQL655452 FAF655452:FAH655452 FKB655452:FKD655452 FTX655452:FTZ655452 GDT655452:GDV655452 GNP655452:GNR655452 GXL655452:GXN655452 HHH655452:HHJ655452 HRD655452:HRF655452 IAZ655452:IBB655452 IKV655452:IKX655452 IUR655452:IUT655452 JEN655452:JEP655452 JOJ655452:JOL655452 JYF655452:JYH655452 KIB655452:KID655452 KRX655452:KRZ655452 LBT655452:LBV655452 LLP655452:LLR655452 LVL655452:LVN655452 MFH655452:MFJ655452 MPD655452:MPF655452 MYZ655452:MZB655452 NIV655452:NIX655452 NSR655452:NST655452 OCN655452:OCP655452 OMJ655452:OML655452 OWF655452:OWH655452 PGB655452:PGD655452 PPX655452:PPZ655452 PZT655452:PZV655452 QJP655452:QJR655452 QTL655452:QTN655452 RDH655452:RDJ655452 RND655452:RNF655452 RWZ655452:RXB655452 SGV655452:SGX655452 SQR655452:SQT655452 TAN655452:TAP655452 TKJ655452:TKL655452 TUF655452:TUH655452 UEB655452:UED655452 UNX655452:UNZ655452 UXT655452:UXV655452 VHP655452:VHR655452 VRL655452:VRN655452 WBH655452:WBJ655452 WLD655452:WLF655452 WUZ655452:WVB655452 D720988:F720988 IN720988:IP720988 SJ720988:SL720988 ACF720988:ACH720988 AMB720988:AMD720988 AVX720988:AVZ720988 BFT720988:BFV720988 BPP720988:BPR720988 BZL720988:BZN720988 CJH720988:CJJ720988 CTD720988:CTF720988 DCZ720988:DDB720988 DMV720988:DMX720988 DWR720988:DWT720988 EGN720988:EGP720988 EQJ720988:EQL720988 FAF720988:FAH720988 FKB720988:FKD720988 FTX720988:FTZ720988 GDT720988:GDV720988 GNP720988:GNR720988 GXL720988:GXN720988 HHH720988:HHJ720988 HRD720988:HRF720988 IAZ720988:IBB720988 IKV720988:IKX720988 IUR720988:IUT720988 JEN720988:JEP720988 JOJ720988:JOL720988 JYF720988:JYH720988 KIB720988:KID720988 KRX720988:KRZ720988 LBT720988:LBV720988 LLP720988:LLR720988 LVL720988:LVN720988 MFH720988:MFJ720988 MPD720988:MPF720988 MYZ720988:MZB720988 NIV720988:NIX720988 NSR720988:NST720988 OCN720988:OCP720988 OMJ720988:OML720988 OWF720988:OWH720988 PGB720988:PGD720988 PPX720988:PPZ720988 PZT720988:PZV720988 QJP720988:QJR720988 QTL720988:QTN720988 RDH720988:RDJ720988 RND720988:RNF720988 RWZ720988:RXB720988 SGV720988:SGX720988 SQR720988:SQT720988 TAN720988:TAP720988 TKJ720988:TKL720988 TUF720988:TUH720988 UEB720988:UED720988 UNX720988:UNZ720988 UXT720988:UXV720988 VHP720988:VHR720988 VRL720988:VRN720988 WBH720988:WBJ720988 WLD720988:WLF720988 WUZ720988:WVB720988 D786524:F786524 IN786524:IP786524 SJ786524:SL786524 ACF786524:ACH786524 AMB786524:AMD786524 AVX786524:AVZ786524 BFT786524:BFV786524 BPP786524:BPR786524 BZL786524:BZN786524 CJH786524:CJJ786524 CTD786524:CTF786524 DCZ786524:DDB786524 DMV786524:DMX786524 DWR786524:DWT786524 EGN786524:EGP786524 EQJ786524:EQL786524 FAF786524:FAH786524 FKB786524:FKD786524 FTX786524:FTZ786524 GDT786524:GDV786524 GNP786524:GNR786524 GXL786524:GXN786524 HHH786524:HHJ786524 HRD786524:HRF786524 IAZ786524:IBB786524 IKV786524:IKX786524 IUR786524:IUT786524 JEN786524:JEP786524 JOJ786524:JOL786524 JYF786524:JYH786524 KIB786524:KID786524 KRX786524:KRZ786524 LBT786524:LBV786524 LLP786524:LLR786524 LVL786524:LVN786524 MFH786524:MFJ786524 MPD786524:MPF786524 MYZ786524:MZB786524 NIV786524:NIX786524 NSR786524:NST786524 OCN786524:OCP786524 OMJ786524:OML786524 OWF786524:OWH786524 PGB786524:PGD786524 PPX786524:PPZ786524 PZT786524:PZV786524 QJP786524:QJR786524 QTL786524:QTN786524 RDH786524:RDJ786524 RND786524:RNF786524 RWZ786524:RXB786524 SGV786524:SGX786524 SQR786524:SQT786524 TAN786524:TAP786524 TKJ786524:TKL786524 TUF786524:TUH786524 UEB786524:UED786524 UNX786524:UNZ786524 UXT786524:UXV786524 VHP786524:VHR786524 VRL786524:VRN786524 WBH786524:WBJ786524 WLD786524:WLF786524 WUZ786524:WVB786524 D852060:F852060 IN852060:IP852060 SJ852060:SL852060 ACF852060:ACH852060 AMB852060:AMD852060 AVX852060:AVZ852060 BFT852060:BFV852060 BPP852060:BPR852060 BZL852060:BZN852060 CJH852060:CJJ852060 CTD852060:CTF852060 DCZ852060:DDB852060 DMV852060:DMX852060 DWR852060:DWT852060 EGN852060:EGP852060 EQJ852060:EQL852060 FAF852060:FAH852060 FKB852060:FKD852060 FTX852060:FTZ852060 GDT852060:GDV852060 GNP852060:GNR852060 GXL852060:GXN852060 HHH852060:HHJ852060 HRD852060:HRF852060 IAZ852060:IBB852060 IKV852060:IKX852060 IUR852060:IUT852060 JEN852060:JEP852060 JOJ852060:JOL852060 JYF852060:JYH852060 KIB852060:KID852060 KRX852060:KRZ852060 LBT852060:LBV852060 LLP852060:LLR852060 LVL852060:LVN852060 MFH852060:MFJ852060 MPD852060:MPF852060 MYZ852060:MZB852060 NIV852060:NIX852060 NSR852060:NST852060 OCN852060:OCP852060 OMJ852060:OML852060 OWF852060:OWH852060 PGB852060:PGD852060 PPX852060:PPZ852060 PZT852060:PZV852060 QJP852060:QJR852060 QTL852060:QTN852060 RDH852060:RDJ852060 RND852060:RNF852060 RWZ852060:RXB852060 SGV852060:SGX852060 SQR852060:SQT852060 TAN852060:TAP852060 TKJ852060:TKL852060 TUF852060:TUH852060 UEB852060:UED852060 UNX852060:UNZ852060 UXT852060:UXV852060 VHP852060:VHR852060 VRL852060:VRN852060 WBH852060:WBJ852060 WLD852060:WLF852060 WUZ852060:WVB852060 D917596:F917596 IN917596:IP917596 SJ917596:SL917596 ACF917596:ACH917596 AMB917596:AMD917596 AVX917596:AVZ917596 BFT917596:BFV917596 BPP917596:BPR917596 BZL917596:BZN917596 CJH917596:CJJ917596 CTD917596:CTF917596 DCZ917596:DDB917596 DMV917596:DMX917596 DWR917596:DWT917596 EGN917596:EGP917596 EQJ917596:EQL917596 FAF917596:FAH917596 FKB917596:FKD917596 FTX917596:FTZ917596 GDT917596:GDV917596 GNP917596:GNR917596 GXL917596:GXN917596 HHH917596:HHJ917596 HRD917596:HRF917596 IAZ917596:IBB917596 IKV917596:IKX917596 IUR917596:IUT917596 JEN917596:JEP917596 JOJ917596:JOL917596 JYF917596:JYH917596 KIB917596:KID917596 KRX917596:KRZ917596 LBT917596:LBV917596 LLP917596:LLR917596 LVL917596:LVN917596 MFH917596:MFJ917596 MPD917596:MPF917596 MYZ917596:MZB917596 NIV917596:NIX917596 NSR917596:NST917596 OCN917596:OCP917596 OMJ917596:OML917596 OWF917596:OWH917596 PGB917596:PGD917596 PPX917596:PPZ917596 PZT917596:PZV917596 QJP917596:QJR917596 QTL917596:QTN917596 RDH917596:RDJ917596 RND917596:RNF917596 RWZ917596:RXB917596 SGV917596:SGX917596 SQR917596:SQT917596 TAN917596:TAP917596 TKJ917596:TKL917596 TUF917596:TUH917596 UEB917596:UED917596 UNX917596:UNZ917596 UXT917596:UXV917596 VHP917596:VHR917596 VRL917596:VRN917596 WBH917596:WBJ917596 WLD917596:WLF917596 WUZ917596:WVB917596 D983132:F983132 IN983132:IP983132 SJ983132:SL983132 ACF983132:ACH983132 AMB983132:AMD983132 AVX983132:AVZ983132 BFT983132:BFV983132 BPP983132:BPR983132 BZL983132:BZN983132 CJH983132:CJJ983132 CTD983132:CTF983132 DCZ983132:DDB983132 DMV983132:DMX983132 DWR983132:DWT983132 EGN983132:EGP983132 EQJ983132:EQL983132 FAF983132:FAH983132 FKB983132:FKD983132 FTX983132:FTZ983132 GDT983132:GDV983132 GNP983132:GNR983132 GXL983132:GXN983132 HHH983132:HHJ983132 HRD983132:HRF983132 IAZ983132:IBB983132 IKV983132:IKX983132 IUR983132:IUT983132 JEN983132:JEP983132 JOJ983132:JOL983132 JYF983132:JYH983132 KIB983132:KID983132 KRX983132:KRZ983132 LBT983132:LBV983132 LLP983132:LLR983132 LVL983132:LVN983132 MFH983132:MFJ983132 MPD983132:MPF983132 MYZ983132:MZB983132 NIV983132:NIX983132 NSR983132:NST983132 OCN983132:OCP983132 OMJ983132:OML983132 OWF983132:OWH983132 PGB983132:PGD983132 PPX983132:PPZ983132 PZT983132:PZV983132 QJP983132:QJR983132 QTL983132:QTN983132 RDH983132:RDJ983132 RND983132:RNF983132 RWZ983132:RXB983132 SGV983132:SGX983132 SQR983132:SQT983132 TAN983132:TAP983132 TKJ983132:TKL983132 TUF983132:TUH983132 UEB983132:UED983132 UNX983132:UNZ983132 UXT983132:UXV983132 VHP983132:VHR983132 VRL983132:VRN983132 WBH983132:WBJ983132 WLD983132:WLF983132 WUZ983132:WVB983132 IR178 SN178 ACJ178 AMF178 AWB178 BFX178 BPT178 BZP178 CJL178 CTH178 DDD178 DMZ178 DWV178 EGR178 EQN178 FAJ178 FKF178 FUB178 GDX178 GNT178 GXP178 HHL178 HRH178 IBD178 IKZ178 IUV178 JER178 JON178 JYJ178 KIF178 KSB178 LBX178 LLT178 LVP178 MFL178 MPH178 MZD178 NIZ178 NSV178 OCR178 OMN178 OWJ178 PGF178 PQB178 PZX178 QJT178 QTP178 RDL178 RNH178 RXD178 SGZ178 SQV178 TAR178 TKN178 TUJ178 UEF178 UOB178 UXX178 VHT178 VRP178 WBL178 WLH178 WVD178 IR65692 SN65692 ACJ65692 AMF65692 AWB65692 BFX65692 BPT65692 BZP65692 CJL65692 CTH65692 DDD65692 DMZ65692 DWV65692 EGR65692 EQN65692 FAJ65692 FKF65692 FUB65692 GDX65692 GNT65692 GXP65692 HHL65692 HRH65692 IBD65692 IKZ65692 IUV65692 JER65692 JON65692 JYJ65692 KIF65692 KSB65692 LBX65692 LLT65692 LVP65692 MFL65692 MPH65692 MZD65692 NIZ65692 NSV65692 OCR65692 OMN65692 OWJ65692 PGF65692 PQB65692 PZX65692 QJT65692 QTP65692 RDL65692 RNH65692 RXD65692 SGZ65692 SQV65692 TAR65692 TKN65692 TUJ65692 UEF65692 UOB65692 UXX65692 VHT65692 VRP65692 WBL65692 WLH65692 WVD65692 IR131228 SN131228 ACJ131228 AMF131228 AWB131228 BFX131228 BPT131228 BZP131228 CJL131228 CTH131228 DDD131228 DMZ131228 DWV131228 EGR131228 EQN131228 FAJ131228 FKF131228 FUB131228 GDX131228 GNT131228 GXP131228 HHL131228 HRH131228 IBD131228 IKZ131228 IUV131228 JER131228 JON131228 JYJ131228 KIF131228 KSB131228 LBX131228 LLT131228 LVP131228 MFL131228 MPH131228 MZD131228 NIZ131228 NSV131228 OCR131228 OMN131228 OWJ131228 PGF131228 PQB131228 PZX131228 QJT131228 QTP131228 RDL131228 RNH131228 RXD131228 SGZ131228 SQV131228 TAR131228 TKN131228 TUJ131228 UEF131228 UOB131228 UXX131228 VHT131228 VRP131228 WBL131228 WLH131228 WVD131228 IR196764 SN196764 ACJ196764 AMF196764 AWB196764 BFX196764 BPT196764 BZP196764 CJL196764 CTH196764 DDD196764 DMZ196764 DWV196764 EGR196764 EQN196764 FAJ196764 FKF196764 FUB196764 GDX196764 GNT196764 GXP196764 HHL196764 HRH196764 IBD196764 IKZ196764 IUV196764 JER196764 JON196764 JYJ196764 KIF196764 KSB196764 LBX196764 LLT196764 LVP196764 MFL196764 MPH196764 MZD196764 NIZ196764 NSV196764 OCR196764 OMN196764 OWJ196764 PGF196764 PQB196764 PZX196764 QJT196764 QTP196764 RDL196764 RNH196764 RXD196764 SGZ196764 SQV196764 TAR196764 TKN196764 TUJ196764 UEF196764 UOB196764 UXX196764 VHT196764 VRP196764 WBL196764 WLH196764 WVD196764 IR262300 SN262300 ACJ262300 AMF262300 AWB262300 BFX262300 BPT262300 BZP262300 CJL262300 CTH262300 DDD262300 DMZ262300 DWV262300 EGR262300 EQN262300 FAJ262300 FKF262300 FUB262300 GDX262300 GNT262300 GXP262300 HHL262300 HRH262300 IBD262300 IKZ262300 IUV262300 JER262300 JON262300 JYJ262300 KIF262300 KSB262300 LBX262300 LLT262300 LVP262300 MFL262300 MPH262300 MZD262300 NIZ262300 NSV262300 OCR262300 OMN262300 OWJ262300 PGF262300 PQB262300 PZX262300 QJT262300 QTP262300 RDL262300 RNH262300 RXD262300 SGZ262300 SQV262300 TAR262300 TKN262300 TUJ262300 UEF262300 UOB262300 UXX262300 VHT262300 VRP262300 WBL262300 WLH262300 WVD262300 IR327836 SN327836 ACJ327836 AMF327836 AWB327836 BFX327836 BPT327836 BZP327836 CJL327836 CTH327836 DDD327836 DMZ327836 DWV327836 EGR327836 EQN327836 FAJ327836 FKF327836 FUB327836 GDX327836 GNT327836 GXP327836 HHL327836 HRH327836 IBD327836 IKZ327836 IUV327836 JER327836 JON327836 JYJ327836 KIF327836 KSB327836 LBX327836 LLT327836 LVP327836 MFL327836 MPH327836 MZD327836 NIZ327836 NSV327836 OCR327836 OMN327836 OWJ327836 PGF327836 PQB327836 PZX327836 QJT327836 QTP327836 RDL327836 RNH327836 RXD327836 SGZ327836 SQV327836 TAR327836 TKN327836 TUJ327836 UEF327836 UOB327836 UXX327836 VHT327836 VRP327836 WBL327836 WLH327836 WVD327836 IR393372 SN393372 ACJ393372 AMF393372 AWB393372 BFX393372 BPT393372 BZP393372 CJL393372 CTH393372 DDD393372 DMZ393372 DWV393372 EGR393372 EQN393372 FAJ393372 FKF393372 FUB393372 GDX393372 GNT393372 GXP393372 HHL393372 HRH393372 IBD393372 IKZ393372 IUV393372 JER393372 JON393372 JYJ393372 KIF393372 KSB393372 LBX393372 LLT393372 LVP393372 MFL393372 MPH393372 MZD393372 NIZ393372 NSV393372 OCR393372 OMN393372 OWJ393372 PGF393372 PQB393372 PZX393372 QJT393372 QTP393372 RDL393372 RNH393372 RXD393372 SGZ393372 SQV393372 TAR393372 TKN393372 TUJ393372 UEF393372 UOB393372 UXX393372 VHT393372 VRP393372 WBL393372 WLH393372 WVD393372 IR458908 SN458908 ACJ458908 AMF458908 AWB458908 BFX458908 BPT458908 BZP458908 CJL458908 CTH458908 DDD458908 DMZ458908 DWV458908 EGR458908 EQN458908 FAJ458908 FKF458908 FUB458908 GDX458908 GNT458908 GXP458908 HHL458908 HRH458908 IBD458908 IKZ458908 IUV458908 JER458908 JON458908 JYJ458908 KIF458908 KSB458908 LBX458908 LLT458908 LVP458908 MFL458908 MPH458908 MZD458908 NIZ458908 NSV458908 OCR458908 OMN458908 OWJ458908 PGF458908 PQB458908 PZX458908 QJT458908 QTP458908 RDL458908 RNH458908 RXD458908 SGZ458908 SQV458908 TAR458908 TKN458908 TUJ458908 UEF458908 UOB458908 UXX458908 VHT458908 VRP458908 WBL458908 WLH458908 WVD458908 IR524444 SN524444 ACJ524444 AMF524444 AWB524444 BFX524444 BPT524444 BZP524444 CJL524444 CTH524444 DDD524444 DMZ524444 DWV524444 EGR524444 EQN524444 FAJ524444 FKF524444 FUB524444 GDX524444 GNT524444 GXP524444 HHL524444 HRH524444 IBD524444 IKZ524444 IUV524444 JER524444 JON524444 JYJ524444 KIF524444 KSB524444 LBX524444 LLT524444 LVP524444 MFL524444 MPH524444 MZD524444 NIZ524444 NSV524444 OCR524444 OMN524444 OWJ524444 PGF524444 PQB524444 PZX524444 QJT524444 QTP524444 RDL524444 RNH524444 RXD524444 SGZ524444 SQV524444 TAR524444 TKN524444 TUJ524444 UEF524444 UOB524444 UXX524444 VHT524444 VRP524444 WBL524444 WLH524444 WVD524444 IR589980 SN589980 ACJ589980 AMF589980 AWB589980 BFX589980 BPT589980 BZP589980 CJL589980 CTH589980 DDD589980 DMZ589980 DWV589980 EGR589980 EQN589980 FAJ589980 FKF589980 FUB589980 GDX589980 GNT589980 GXP589980 HHL589980 HRH589980 IBD589980 IKZ589980 IUV589980 JER589980 JON589980 JYJ589980 KIF589980 KSB589980 LBX589980 LLT589980 LVP589980 MFL589980 MPH589980 MZD589980 NIZ589980 NSV589980 OCR589980 OMN589980 OWJ589980 PGF589980 PQB589980 PZX589980 QJT589980 QTP589980 RDL589980 RNH589980 RXD589980 SGZ589980 SQV589980 TAR589980 TKN589980 TUJ589980 UEF589980 UOB589980 UXX589980 VHT589980 VRP589980 WBL589980 WLH589980 WVD589980 IR655516 SN655516 ACJ655516 AMF655516 AWB655516 BFX655516 BPT655516 BZP655516 CJL655516 CTH655516 DDD655516 DMZ655516 DWV655516 EGR655516 EQN655516 FAJ655516 FKF655516 FUB655516 GDX655516 GNT655516 GXP655516 HHL655516 HRH655516 IBD655516 IKZ655516 IUV655516 JER655516 JON655516 JYJ655516 KIF655516 KSB655516 LBX655516 LLT655516 LVP655516 MFL655516 MPH655516 MZD655516 NIZ655516 NSV655516 OCR655516 OMN655516 OWJ655516 PGF655516 PQB655516 PZX655516 QJT655516 QTP655516 RDL655516 RNH655516 RXD655516 SGZ655516 SQV655516 TAR655516 TKN655516 TUJ655516 UEF655516 UOB655516 UXX655516 VHT655516 VRP655516 WBL655516 WLH655516 WVD655516 IR721052 SN721052 ACJ721052 AMF721052 AWB721052 BFX721052 BPT721052 BZP721052 CJL721052 CTH721052 DDD721052 DMZ721052 DWV721052 EGR721052 EQN721052 FAJ721052 FKF721052 FUB721052 GDX721052 GNT721052 GXP721052 HHL721052 HRH721052 IBD721052 IKZ721052 IUV721052 JER721052 JON721052 JYJ721052 KIF721052 KSB721052 LBX721052 LLT721052 LVP721052 MFL721052 MPH721052 MZD721052 NIZ721052 NSV721052 OCR721052 OMN721052 OWJ721052 PGF721052 PQB721052 PZX721052 QJT721052 QTP721052 RDL721052 RNH721052 RXD721052 SGZ721052 SQV721052 TAR721052 TKN721052 TUJ721052 UEF721052 UOB721052 UXX721052 VHT721052 VRP721052 WBL721052 WLH721052 WVD721052 IR786588 SN786588 ACJ786588 AMF786588 AWB786588 BFX786588 BPT786588 BZP786588 CJL786588 CTH786588 DDD786588 DMZ786588 DWV786588 EGR786588 EQN786588 FAJ786588 FKF786588 FUB786588 GDX786588 GNT786588 GXP786588 HHL786588 HRH786588 IBD786588 IKZ786588 IUV786588 JER786588 JON786588 JYJ786588 KIF786588 KSB786588 LBX786588 LLT786588 LVP786588 MFL786588 MPH786588 MZD786588 NIZ786588 NSV786588 OCR786588 OMN786588 OWJ786588 PGF786588 PQB786588 PZX786588 QJT786588 QTP786588 RDL786588 RNH786588 RXD786588 SGZ786588 SQV786588 TAR786588 TKN786588 TUJ786588 UEF786588 UOB786588 UXX786588 VHT786588 VRP786588 WBL786588 WLH786588 WVD786588 IR852124 SN852124 ACJ852124 AMF852124 AWB852124 BFX852124 BPT852124 BZP852124 CJL852124 CTH852124 DDD852124 DMZ852124 DWV852124 EGR852124 EQN852124 FAJ852124 FKF852124 FUB852124 GDX852124 GNT852124 GXP852124 HHL852124 HRH852124 IBD852124 IKZ852124 IUV852124 JER852124 JON852124 JYJ852124 KIF852124 KSB852124 LBX852124 LLT852124 LVP852124 MFL852124 MPH852124 MZD852124 NIZ852124 NSV852124 OCR852124 OMN852124 OWJ852124 PGF852124 PQB852124 PZX852124 QJT852124 QTP852124 RDL852124 RNH852124 RXD852124 SGZ852124 SQV852124 TAR852124 TKN852124 TUJ852124 UEF852124 UOB852124 UXX852124 VHT852124 VRP852124 WBL852124 WLH852124 WVD852124 IR917660 SN917660 ACJ917660 AMF917660 AWB917660 BFX917660 BPT917660 BZP917660 CJL917660 CTH917660 DDD917660 DMZ917660 DWV917660 EGR917660 EQN917660 FAJ917660 FKF917660 FUB917660 GDX917660 GNT917660 GXP917660 HHL917660 HRH917660 IBD917660 IKZ917660 IUV917660 JER917660 JON917660 JYJ917660 KIF917660 KSB917660 LBX917660 LLT917660 LVP917660 MFL917660 MPH917660 MZD917660 NIZ917660 NSV917660 OCR917660 OMN917660 OWJ917660 PGF917660 PQB917660 PZX917660 QJT917660 QTP917660 RDL917660 RNH917660 RXD917660 SGZ917660 SQV917660 TAR917660 TKN917660 TUJ917660 UEF917660 UOB917660 UXX917660 VHT917660 VRP917660 WBL917660 WLH917660 WVD917660 IR983196 SN983196 ACJ983196 AMF983196 AWB983196 BFX983196 BPT983196 BZP983196 CJL983196 CTH983196 DDD983196 DMZ983196 DWV983196 EGR983196 EQN983196 FAJ983196 FKF983196 FUB983196 GDX983196 GNT983196 GXP983196 HHL983196 HRH983196 IBD983196 IKZ983196 IUV983196 JER983196 JON983196 JYJ983196 KIF983196 KSB983196 LBX983196 LLT983196 LVP983196 MFL983196 MPH983196 MZD983196 NIZ983196 NSV983196 OCR983196 OMN983196 OWJ983196 PGF983196 PQB983196 PZX983196 QJT983196 QTP983196 RDL983196 RNH983196 RXD983196 SGZ983196 SQV983196 TAR983196 TKN983196 TUJ983196 UEF983196 UOB983196 UXX983196 VHT983196 VRP983196 WBL983196 WLH983196 WVD983196 IT181:IV181 SP181:SR181 ACL181:ACN181 AMH181:AMJ181 AWD181:AWF181 BFZ181:BGB181 BPV181:BPX181 BZR181:BZT181 CJN181:CJP181 CTJ181:CTL181 DDF181:DDH181 DNB181:DND181 DWX181:DWZ181 EGT181:EGV181 EQP181:EQR181 FAL181:FAN181 FKH181:FKJ181 FUD181:FUF181 GDZ181:GEB181 GNV181:GNX181 GXR181:GXT181 HHN181:HHP181 HRJ181:HRL181 IBF181:IBH181 ILB181:ILD181 IUX181:IUZ181 JET181:JEV181 JOP181:JOR181 JYL181:JYN181 KIH181:KIJ181 KSD181:KSF181 LBZ181:LCB181 LLV181:LLX181 LVR181:LVT181 MFN181:MFP181 MPJ181:MPL181 MZF181:MZH181 NJB181:NJD181 NSX181:NSZ181 OCT181:OCV181 OMP181:OMR181 OWL181:OWN181 PGH181:PGJ181 PQD181:PQF181 PZZ181:QAB181 QJV181:QJX181 QTR181:QTT181 RDN181:RDP181 RNJ181:RNL181 RXF181:RXH181 SHB181:SHD181 SQX181:SQZ181 TAT181:TAV181 TKP181:TKR181 TUL181:TUN181 UEH181:UEJ181 UOD181:UOF181 UXZ181:UYB181 VHV181:VHX181 VRR181:VRT181 WBN181:WBP181 WLJ181:WLL181 WVF181:WVH181 IT65695:IV65695 SP65695:SR65695 ACL65695:ACN65695 AMH65695:AMJ65695 AWD65695:AWF65695 BFZ65695:BGB65695 BPV65695:BPX65695 BZR65695:BZT65695 CJN65695:CJP65695 CTJ65695:CTL65695 DDF65695:DDH65695 DNB65695:DND65695 DWX65695:DWZ65695 EGT65695:EGV65695 EQP65695:EQR65695 FAL65695:FAN65695 FKH65695:FKJ65695 FUD65695:FUF65695 GDZ65695:GEB65695 GNV65695:GNX65695 GXR65695:GXT65695 HHN65695:HHP65695 HRJ65695:HRL65695 IBF65695:IBH65695 ILB65695:ILD65695 IUX65695:IUZ65695 JET65695:JEV65695 JOP65695:JOR65695 JYL65695:JYN65695 KIH65695:KIJ65695 KSD65695:KSF65695 LBZ65695:LCB65695 LLV65695:LLX65695 LVR65695:LVT65695 MFN65695:MFP65695 MPJ65695:MPL65695 MZF65695:MZH65695 NJB65695:NJD65695 NSX65695:NSZ65695 OCT65695:OCV65695 OMP65695:OMR65695 OWL65695:OWN65695 PGH65695:PGJ65695 PQD65695:PQF65695 PZZ65695:QAB65695 QJV65695:QJX65695 QTR65695:QTT65695 RDN65695:RDP65695 RNJ65695:RNL65695 RXF65695:RXH65695 SHB65695:SHD65695 SQX65695:SQZ65695 TAT65695:TAV65695 TKP65695:TKR65695 TUL65695:TUN65695 UEH65695:UEJ65695 UOD65695:UOF65695 UXZ65695:UYB65695 VHV65695:VHX65695 VRR65695:VRT65695 WBN65695:WBP65695 WLJ65695:WLL65695 WVF65695:WVH65695 IT131231:IV131231 SP131231:SR131231 ACL131231:ACN131231 AMH131231:AMJ131231 AWD131231:AWF131231 BFZ131231:BGB131231 BPV131231:BPX131231 BZR131231:BZT131231 CJN131231:CJP131231 CTJ131231:CTL131231 DDF131231:DDH131231 DNB131231:DND131231 DWX131231:DWZ131231 EGT131231:EGV131231 EQP131231:EQR131231 FAL131231:FAN131231 FKH131231:FKJ131231 FUD131231:FUF131231 GDZ131231:GEB131231 GNV131231:GNX131231 GXR131231:GXT131231 HHN131231:HHP131231 HRJ131231:HRL131231 IBF131231:IBH131231 ILB131231:ILD131231 IUX131231:IUZ131231 JET131231:JEV131231 JOP131231:JOR131231 JYL131231:JYN131231 KIH131231:KIJ131231 KSD131231:KSF131231 LBZ131231:LCB131231 LLV131231:LLX131231 LVR131231:LVT131231 MFN131231:MFP131231 MPJ131231:MPL131231 MZF131231:MZH131231 NJB131231:NJD131231 NSX131231:NSZ131231 OCT131231:OCV131231 OMP131231:OMR131231 OWL131231:OWN131231 PGH131231:PGJ131231 PQD131231:PQF131231 PZZ131231:QAB131231 QJV131231:QJX131231 QTR131231:QTT131231 RDN131231:RDP131231 RNJ131231:RNL131231 RXF131231:RXH131231 SHB131231:SHD131231 SQX131231:SQZ131231 TAT131231:TAV131231 TKP131231:TKR131231 TUL131231:TUN131231 UEH131231:UEJ131231 UOD131231:UOF131231 UXZ131231:UYB131231 VHV131231:VHX131231 VRR131231:VRT131231 WBN131231:WBP131231 WLJ131231:WLL131231 WVF131231:WVH131231 IT196767:IV196767 SP196767:SR196767 ACL196767:ACN196767 AMH196767:AMJ196767 AWD196767:AWF196767 BFZ196767:BGB196767 BPV196767:BPX196767 BZR196767:BZT196767 CJN196767:CJP196767 CTJ196767:CTL196767 DDF196767:DDH196767 DNB196767:DND196767 DWX196767:DWZ196767 EGT196767:EGV196767 EQP196767:EQR196767 FAL196767:FAN196767 FKH196767:FKJ196767 FUD196767:FUF196767 GDZ196767:GEB196767 GNV196767:GNX196767 GXR196767:GXT196767 HHN196767:HHP196767 HRJ196767:HRL196767 IBF196767:IBH196767 ILB196767:ILD196767 IUX196767:IUZ196767 JET196767:JEV196767 JOP196767:JOR196767 JYL196767:JYN196767 KIH196767:KIJ196767 KSD196767:KSF196767 LBZ196767:LCB196767 LLV196767:LLX196767 LVR196767:LVT196767 MFN196767:MFP196767 MPJ196767:MPL196767 MZF196767:MZH196767 NJB196767:NJD196767 NSX196767:NSZ196767 OCT196767:OCV196767 OMP196767:OMR196767 OWL196767:OWN196767 PGH196767:PGJ196767 PQD196767:PQF196767 PZZ196767:QAB196767 QJV196767:QJX196767 QTR196767:QTT196767 RDN196767:RDP196767 RNJ196767:RNL196767 RXF196767:RXH196767 SHB196767:SHD196767 SQX196767:SQZ196767 TAT196767:TAV196767 TKP196767:TKR196767 TUL196767:TUN196767 UEH196767:UEJ196767 UOD196767:UOF196767 UXZ196767:UYB196767 VHV196767:VHX196767 VRR196767:VRT196767 WBN196767:WBP196767 WLJ196767:WLL196767 WVF196767:WVH196767 IT262303:IV262303 SP262303:SR262303 ACL262303:ACN262303 AMH262303:AMJ262303 AWD262303:AWF262303 BFZ262303:BGB262303 BPV262303:BPX262303 BZR262303:BZT262303 CJN262303:CJP262303 CTJ262303:CTL262303 DDF262303:DDH262303 DNB262303:DND262303 DWX262303:DWZ262303 EGT262303:EGV262303 EQP262303:EQR262303 FAL262303:FAN262303 FKH262303:FKJ262303 FUD262303:FUF262303 GDZ262303:GEB262303 GNV262303:GNX262303 GXR262303:GXT262303 HHN262303:HHP262303 HRJ262303:HRL262303 IBF262303:IBH262303 ILB262303:ILD262303 IUX262303:IUZ262303 JET262303:JEV262303 JOP262303:JOR262303 JYL262303:JYN262303 KIH262303:KIJ262303 KSD262303:KSF262303 LBZ262303:LCB262303 LLV262303:LLX262303 LVR262303:LVT262303 MFN262303:MFP262303 MPJ262303:MPL262303 MZF262303:MZH262303 NJB262303:NJD262303 NSX262303:NSZ262303 OCT262303:OCV262303 OMP262303:OMR262303 OWL262303:OWN262303 PGH262303:PGJ262303 PQD262303:PQF262303 PZZ262303:QAB262303 QJV262303:QJX262303 QTR262303:QTT262303 RDN262303:RDP262303 RNJ262303:RNL262303 RXF262303:RXH262303 SHB262303:SHD262303 SQX262303:SQZ262303 TAT262303:TAV262303 TKP262303:TKR262303 TUL262303:TUN262303 UEH262303:UEJ262303 UOD262303:UOF262303 UXZ262303:UYB262303 VHV262303:VHX262303 VRR262303:VRT262303 WBN262303:WBP262303 WLJ262303:WLL262303 WVF262303:WVH262303 IT327839:IV327839 SP327839:SR327839 ACL327839:ACN327839 AMH327839:AMJ327839 AWD327839:AWF327839 BFZ327839:BGB327839 BPV327839:BPX327839 BZR327839:BZT327839 CJN327839:CJP327839 CTJ327839:CTL327839 DDF327839:DDH327839 DNB327839:DND327839 DWX327839:DWZ327839 EGT327839:EGV327839 EQP327839:EQR327839 FAL327839:FAN327839 FKH327839:FKJ327839 FUD327839:FUF327839 GDZ327839:GEB327839 GNV327839:GNX327839 GXR327839:GXT327839 HHN327839:HHP327839 HRJ327839:HRL327839 IBF327839:IBH327839 ILB327839:ILD327839 IUX327839:IUZ327839 JET327839:JEV327839 JOP327839:JOR327839 JYL327839:JYN327839 KIH327839:KIJ327839 KSD327839:KSF327839 LBZ327839:LCB327839 LLV327839:LLX327839 LVR327839:LVT327839 MFN327839:MFP327839 MPJ327839:MPL327839 MZF327839:MZH327839 NJB327839:NJD327839 NSX327839:NSZ327839 OCT327839:OCV327839 OMP327839:OMR327839 OWL327839:OWN327839 PGH327839:PGJ327839 PQD327839:PQF327839 PZZ327839:QAB327839 QJV327839:QJX327839 QTR327839:QTT327839 RDN327839:RDP327839 RNJ327839:RNL327839 RXF327839:RXH327839 SHB327839:SHD327839 SQX327839:SQZ327839 TAT327839:TAV327839 TKP327839:TKR327839 TUL327839:TUN327839 UEH327839:UEJ327839 UOD327839:UOF327839 UXZ327839:UYB327839 VHV327839:VHX327839 VRR327839:VRT327839 WBN327839:WBP327839 WLJ327839:WLL327839 WVF327839:WVH327839 IT393375:IV393375 SP393375:SR393375 ACL393375:ACN393375 AMH393375:AMJ393375 AWD393375:AWF393375 BFZ393375:BGB393375 BPV393375:BPX393375 BZR393375:BZT393375 CJN393375:CJP393375 CTJ393375:CTL393375 DDF393375:DDH393375 DNB393375:DND393375 DWX393375:DWZ393375 EGT393375:EGV393375 EQP393375:EQR393375 FAL393375:FAN393375 FKH393375:FKJ393375 FUD393375:FUF393375 GDZ393375:GEB393375 GNV393375:GNX393375 GXR393375:GXT393375 HHN393375:HHP393375 HRJ393375:HRL393375 IBF393375:IBH393375 ILB393375:ILD393375 IUX393375:IUZ393375 JET393375:JEV393375 JOP393375:JOR393375 JYL393375:JYN393375 KIH393375:KIJ393375 KSD393375:KSF393375 LBZ393375:LCB393375 LLV393375:LLX393375 LVR393375:LVT393375 MFN393375:MFP393375 MPJ393375:MPL393375 MZF393375:MZH393375 NJB393375:NJD393375 NSX393375:NSZ393375 OCT393375:OCV393375 OMP393375:OMR393375 OWL393375:OWN393375 PGH393375:PGJ393375 PQD393375:PQF393375 PZZ393375:QAB393375 QJV393375:QJX393375 QTR393375:QTT393375 RDN393375:RDP393375 RNJ393375:RNL393375 RXF393375:RXH393375 SHB393375:SHD393375 SQX393375:SQZ393375 TAT393375:TAV393375 TKP393375:TKR393375 TUL393375:TUN393375 UEH393375:UEJ393375 UOD393375:UOF393375 UXZ393375:UYB393375 VHV393375:VHX393375 VRR393375:VRT393375 WBN393375:WBP393375 WLJ393375:WLL393375 WVF393375:WVH393375 IT458911:IV458911 SP458911:SR458911 ACL458911:ACN458911 AMH458911:AMJ458911 AWD458911:AWF458911 BFZ458911:BGB458911 BPV458911:BPX458911 BZR458911:BZT458911 CJN458911:CJP458911 CTJ458911:CTL458911 DDF458911:DDH458911 DNB458911:DND458911 DWX458911:DWZ458911 EGT458911:EGV458911 EQP458911:EQR458911 FAL458911:FAN458911 FKH458911:FKJ458911 FUD458911:FUF458911 GDZ458911:GEB458911 GNV458911:GNX458911 GXR458911:GXT458911 HHN458911:HHP458911 HRJ458911:HRL458911 IBF458911:IBH458911 ILB458911:ILD458911 IUX458911:IUZ458911 JET458911:JEV458911 JOP458911:JOR458911 JYL458911:JYN458911 KIH458911:KIJ458911 KSD458911:KSF458911 LBZ458911:LCB458911 LLV458911:LLX458911 LVR458911:LVT458911 MFN458911:MFP458911 MPJ458911:MPL458911 MZF458911:MZH458911 NJB458911:NJD458911 NSX458911:NSZ458911 OCT458911:OCV458911 OMP458911:OMR458911 OWL458911:OWN458911 PGH458911:PGJ458911 PQD458911:PQF458911 PZZ458911:QAB458911 QJV458911:QJX458911 QTR458911:QTT458911 RDN458911:RDP458911 RNJ458911:RNL458911 RXF458911:RXH458911 SHB458911:SHD458911 SQX458911:SQZ458911 TAT458911:TAV458911 TKP458911:TKR458911 TUL458911:TUN458911 UEH458911:UEJ458911 UOD458911:UOF458911 UXZ458911:UYB458911 VHV458911:VHX458911 VRR458911:VRT458911 WBN458911:WBP458911 WLJ458911:WLL458911 WVF458911:WVH458911 IT524447:IV524447 SP524447:SR524447 ACL524447:ACN524447 AMH524447:AMJ524447 AWD524447:AWF524447 BFZ524447:BGB524447 BPV524447:BPX524447 BZR524447:BZT524447 CJN524447:CJP524447 CTJ524447:CTL524447 DDF524447:DDH524447 DNB524447:DND524447 DWX524447:DWZ524447 EGT524447:EGV524447 EQP524447:EQR524447 FAL524447:FAN524447 FKH524447:FKJ524447 FUD524447:FUF524447 GDZ524447:GEB524447 GNV524447:GNX524447 GXR524447:GXT524447 HHN524447:HHP524447 HRJ524447:HRL524447 IBF524447:IBH524447 ILB524447:ILD524447 IUX524447:IUZ524447 JET524447:JEV524447 JOP524447:JOR524447 JYL524447:JYN524447 KIH524447:KIJ524447 KSD524447:KSF524447 LBZ524447:LCB524447 LLV524447:LLX524447 LVR524447:LVT524447 MFN524447:MFP524447 MPJ524447:MPL524447 MZF524447:MZH524447 NJB524447:NJD524447 NSX524447:NSZ524447 OCT524447:OCV524447 OMP524447:OMR524447 OWL524447:OWN524447 PGH524447:PGJ524447 PQD524447:PQF524447 PZZ524447:QAB524447 QJV524447:QJX524447 QTR524447:QTT524447 RDN524447:RDP524447 RNJ524447:RNL524447 RXF524447:RXH524447 SHB524447:SHD524447 SQX524447:SQZ524447 TAT524447:TAV524447 TKP524447:TKR524447 TUL524447:TUN524447 UEH524447:UEJ524447 UOD524447:UOF524447 UXZ524447:UYB524447 VHV524447:VHX524447 VRR524447:VRT524447 WBN524447:WBP524447 WLJ524447:WLL524447 WVF524447:WVH524447 IT589983:IV589983 SP589983:SR589983 ACL589983:ACN589983 AMH589983:AMJ589983 AWD589983:AWF589983 BFZ589983:BGB589983 BPV589983:BPX589983 BZR589983:BZT589983 CJN589983:CJP589983 CTJ589983:CTL589983 DDF589983:DDH589983 DNB589983:DND589983 DWX589983:DWZ589983 EGT589983:EGV589983 EQP589983:EQR589983 FAL589983:FAN589983 FKH589983:FKJ589983 FUD589983:FUF589983 GDZ589983:GEB589983 GNV589983:GNX589983 GXR589983:GXT589983 HHN589983:HHP589983 HRJ589983:HRL589983 IBF589983:IBH589983 ILB589983:ILD589983 IUX589983:IUZ589983 JET589983:JEV589983 JOP589983:JOR589983 JYL589983:JYN589983 KIH589983:KIJ589983 KSD589983:KSF589983 LBZ589983:LCB589983 LLV589983:LLX589983 LVR589983:LVT589983 MFN589983:MFP589983 MPJ589983:MPL589983 MZF589983:MZH589983 NJB589983:NJD589983 NSX589983:NSZ589983 OCT589983:OCV589983 OMP589983:OMR589983 OWL589983:OWN589983 PGH589983:PGJ589983 PQD589983:PQF589983 PZZ589983:QAB589983 QJV589983:QJX589983 QTR589983:QTT589983 RDN589983:RDP589983 RNJ589983:RNL589983 RXF589983:RXH589983 SHB589983:SHD589983 SQX589983:SQZ589983 TAT589983:TAV589983 TKP589983:TKR589983 TUL589983:TUN589983 UEH589983:UEJ589983 UOD589983:UOF589983 UXZ589983:UYB589983 VHV589983:VHX589983 VRR589983:VRT589983 WBN589983:WBP589983 WLJ589983:WLL589983 WVF589983:WVH589983 IT655519:IV655519 SP655519:SR655519 ACL655519:ACN655519 AMH655519:AMJ655519 AWD655519:AWF655519 BFZ655519:BGB655519 BPV655519:BPX655519 BZR655519:BZT655519 CJN655519:CJP655519 CTJ655519:CTL655519 DDF655519:DDH655519 DNB655519:DND655519 DWX655519:DWZ655519 EGT655519:EGV655519 EQP655519:EQR655519 FAL655519:FAN655519 FKH655519:FKJ655519 FUD655519:FUF655519 GDZ655519:GEB655519 GNV655519:GNX655519 GXR655519:GXT655519 HHN655519:HHP655519 HRJ655519:HRL655519 IBF655519:IBH655519 ILB655519:ILD655519 IUX655519:IUZ655519 JET655519:JEV655519 JOP655519:JOR655519 JYL655519:JYN655519 KIH655519:KIJ655519 KSD655519:KSF655519 LBZ655519:LCB655519 LLV655519:LLX655519 LVR655519:LVT655519 MFN655519:MFP655519 MPJ655519:MPL655519 MZF655519:MZH655519 NJB655519:NJD655519 NSX655519:NSZ655519 OCT655519:OCV655519 OMP655519:OMR655519 OWL655519:OWN655519 PGH655519:PGJ655519 PQD655519:PQF655519 PZZ655519:QAB655519 QJV655519:QJX655519 QTR655519:QTT655519 RDN655519:RDP655519 RNJ655519:RNL655519 RXF655519:RXH655519 SHB655519:SHD655519 SQX655519:SQZ655519 TAT655519:TAV655519 TKP655519:TKR655519 TUL655519:TUN655519 UEH655519:UEJ655519 UOD655519:UOF655519 UXZ655519:UYB655519 VHV655519:VHX655519 VRR655519:VRT655519 WBN655519:WBP655519 WLJ655519:WLL655519 WVF655519:WVH655519 IT721055:IV721055 SP721055:SR721055 ACL721055:ACN721055 AMH721055:AMJ721055 AWD721055:AWF721055 BFZ721055:BGB721055 BPV721055:BPX721055 BZR721055:BZT721055 CJN721055:CJP721055 CTJ721055:CTL721055 DDF721055:DDH721055 DNB721055:DND721055 DWX721055:DWZ721055 EGT721055:EGV721055 EQP721055:EQR721055 FAL721055:FAN721055 FKH721055:FKJ721055 FUD721055:FUF721055 GDZ721055:GEB721055 GNV721055:GNX721055 GXR721055:GXT721055 HHN721055:HHP721055 HRJ721055:HRL721055 IBF721055:IBH721055 ILB721055:ILD721055 IUX721055:IUZ721055 JET721055:JEV721055 JOP721055:JOR721055 JYL721055:JYN721055 KIH721055:KIJ721055 KSD721055:KSF721055 LBZ721055:LCB721055 LLV721055:LLX721055 LVR721055:LVT721055 MFN721055:MFP721055 MPJ721055:MPL721055 MZF721055:MZH721055 NJB721055:NJD721055 NSX721055:NSZ721055 OCT721055:OCV721055 OMP721055:OMR721055 OWL721055:OWN721055 PGH721055:PGJ721055 PQD721055:PQF721055 PZZ721055:QAB721055 QJV721055:QJX721055 QTR721055:QTT721055 RDN721055:RDP721055 RNJ721055:RNL721055 RXF721055:RXH721055 SHB721055:SHD721055 SQX721055:SQZ721055 TAT721055:TAV721055 TKP721055:TKR721055 TUL721055:TUN721055 UEH721055:UEJ721055 UOD721055:UOF721055 UXZ721055:UYB721055 VHV721055:VHX721055 VRR721055:VRT721055 WBN721055:WBP721055 WLJ721055:WLL721055 WVF721055:WVH721055 IT786591:IV786591 SP786591:SR786591 ACL786591:ACN786591 AMH786591:AMJ786591 AWD786591:AWF786591 BFZ786591:BGB786591 BPV786591:BPX786591 BZR786591:BZT786591 CJN786591:CJP786591 CTJ786591:CTL786591 DDF786591:DDH786591 DNB786591:DND786591 DWX786591:DWZ786591 EGT786591:EGV786591 EQP786591:EQR786591 FAL786591:FAN786591 FKH786591:FKJ786591 FUD786591:FUF786591 GDZ786591:GEB786591 GNV786591:GNX786591 GXR786591:GXT786591 HHN786591:HHP786591 HRJ786591:HRL786591 IBF786591:IBH786591 ILB786591:ILD786591 IUX786591:IUZ786591 JET786591:JEV786591 JOP786591:JOR786591 JYL786591:JYN786591 KIH786591:KIJ786591 KSD786591:KSF786591 LBZ786591:LCB786591 LLV786591:LLX786591 LVR786591:LVT786591 MFN786591:MFP786591 MPJ786591:MPL786591 MZF786591:MZH786591 NJB786591:NJD786591 NSX786591:NSZ786591 OCT786591:OCV786591 OMP786591:OMR786591 OWL786591:OWN786591 PGH786591:PGJ786591 PQD786591:PQF786591 PZZ786591:QAB786591 QJV786591:QJX786591 QTR786591:QTT786591 RDN786591:RDP786591 RNJ786591:RNL786591 RXF786591:RXH786591 SHB786591:SHD786591 SQX786591:SQZ786591 TAT786591:TAV786591 TKP786591:TKR786591 TUL786591:TUN786591 UEH786591:UEJ786591 UOD786591:UOF786591 UXZ786591:UYB786591 VHV786591:VHX786591 VRR786591:VRT786591 WBN786591:WBP786591 WLJ786591:WLL786591 WVF786591:WVH786591 IT852127:IV852127 SP852127:SR852127 ACL852127:ACN852127 AMH852127:AMJ852127 AWD852127:AWF852127 BFZ852127:BGB852127 BPV852127:BPX852127 BZR852127:BZT852127 CJN852127:CJP852127 CTJ852127:CTL852127 DDF852127:DDH852127 DNB852127:DND852127 DWX852127:DWZ852127 EGT852127:EGV852127 EQP852127:EQR852127 FAL852127:FAN852127 FKH852127:FKJ852127 FUD852127:FUF852127 GDZ852127:GEB852127 GNV852127:GNX852127 GXR852127:GXT852127 HHN852127:HHP852127 HRJ852127:HRL852127 IBF852127:IBH852127 ILB852127:ILD852127 IUX852127:IUZ852127 JET852127:JEV852127 JOP852127:JOR852127 JYL852127:JYN852127 KIH852127:KIJ852127 KSD852127:KSF852127 LBZ852127:LCB852127 LLV852127:LLX852127 LVR852127:LVT852127 MFN852127:MFP852127 MPJ852127:MPL852127 MZF852127:MZH852127 NJB852127:NJD852127 NSX852127:NSZ852127 OCT852127:OCV852127 OMP852127:OMR852127 OWL852127:OWN852127 PGH852127:PGJ852127 PQD852127:PQF852127 PZZ852127:QAB852127 QJV852127:QJX852127 QTR852127:QTT852127 RDN852127:RDP852127 RNJ852127:RNL852127 RXF852127:RXH852127 SHB852127:SHD852127 SQX852127:SQZ852127 TAT852127:TAV852127 TKP852127:TKR852127 TUL852127:TUN852127 UEH852127:UEJ852127 UOD852127:UOF852127 UXZ852127:UYB852127 VHV852127:VHX852127 VRR852127:VRT852127 WBN852127:WBP852127 WLJ852127:WLL852127 WVF852127:WVH852127 IT917663:IV917663 SP917663:SR917663 ACL917663:ACN917663 AMH917663:AMJ917663 AWD917663:AWF917663 BFZ917663:BGB917663 BPV917663:BPX917663 BZR917663:BZT917663 CJN917663:CJP917663 CTJ917663:CTL917663 DDF917663:DDH917663 DNB917663:DND917663 DWX917663:DWZ917663 EGT917663:EGV917663 EQP917663:EQR917663 FAL917663:FAN917663 FKH917663:FKJ917663 FUD917663:FUF917663 GDZ917663:GEB917663 GNV917663:GNX917663 GXR917663:GXT917663 HHN917663:HHP917663 HRJ917663:HRL917663 IBF917663:IBH917663 ILB917663:ILD917663 IUX917663:IUZ917663 JET917663:JEV917663 JOP917663:JOR917663 JYL917663:JYN917663 KIH917663:KIJ917663 KSD917663:KSF917663 LBZ917663:LCB917663 LLV917663:LLX917663 LVR917663:LVT917663 MFN917663:MFP917663 MPJ917663:MPL917663 MZF917663:MZH917663 NJB917663:NJD917663 NSX917663:NSZ917663 OCT917663:OCV917663 OMP917663:OMR917663 OWL917663:OWN917663 PGH917663:PGJ917663 PQD917663:PQF917663 PZZ917663:QAB917663 QJV917663:QJX917663 QTR917663:QTT917663 RDN917663:RDP917663 RNJ917663:RNL917663 RXF917663:RXH917663 SHB917663:SHD917663 SQX917663:SQZ917663 TAT917663:TAV917663 TKP917663:TKR917663 TUL917663:TUN917663 UEH917663:UEJ917663 UOD917663:UOF917663 UXZ917663:UYB917663 VHV917663:VHX917663 VRR917663:VRT917663 WBN917663:WBP917663 WLJ917663:WLL917663 WVF917663:WVH917663 IT983199:IV983199 SP983199:SR983199 ACL983199:ACN983199 AMH983199:AMJ983199 AWD983199:AWF983199 BFZ983199:BGB983199 BPV983199:BPX983199 BZR983199:BZT983199 CJN983199:CJP983199 CTJ983199:CTL983199 DDF983199:DDH983199 DNB983199:DND983199 DWX983199:DWZ983199 EGT983199:EGV983199 EQP983199:EQR983199 FAL983199:FAN983199 FKH983199:FKJ983199 FUD983199:FUF983199 GDZ983199:GEB983199 GNV983199:GNX983199 GXR983199:GXT983199 HHN983199:HHP983199 HRJ983199:HRL983199 IBF983199:IBH983199 ILB983199:ILD983199 IUX983199:IUZ983199 JET983199:JEV983199 JOP983199:JOR983199 JYL983199:JYN983199 KIH983199:KIJ983199 KSD983199:KSF983199 LBZ983199:LCB983199 LLV983199:LLX983199 LVR983199:LVT983199 MFN983199:MFP983199 MPJ983199:MPL983199 MZF983199:MZH983199 NJB983199:NJD983199 NSX983199:NSZ983199 OCT983199:OCV983199 OMP983199:OMR983199 OWL983199:OWN983199 PGH983199:PGJ983199 PQD983199:PQF983199 PZZ983199:QAB983199 QJV983199:QJX983199 QTR983199:QTT983199 RDN983199:RDP983199 RNJ983199:RNL983199 RXF983199:RXH983199 SHB983199:SHD983199 SQX983199:SQZ983199 TAT983199:TAV983199 TKP983199:TKR983199 TUL983199:TUN983199 UEH983199:UEJ983199 UOD983199:UOF983199 UXZ983199:UYB983199 VHV983199:VHX983199 VRR983199:VRT983199 WBN983199:WBP983199 WLJ983199:WLL983199 WVF983199:WVH983199 IR179:IV180 SN179:SR180 ACJ179:ACN180 AMF179:AMJ180 AWB179:AWF180 BFX179:BGB180 BPT179:BPX180 BZP179:BZT180 CJL179:CJP180 CTH179:CTL180 DDD179:DDH180 DMZ179:DND180 DWV179:DWZ180 EGR179:EGV180 EQN179:EQR180 FAJ179:FAN180 FKF179:FKJ180 FUB179:FUF180 GDX179:GEB180 GNT179:GNX180 GXP179:GXT180 HHL179:HHP180 HRH179:HRL180 IBD179:IBH180 IKZ179:ILD180 IUV179:IUZ180 JER179:JEV180 JON179:JOR180 JYJ179:JYN180 KIF179:KIJ180 KSB179:KSF180 LBX179:LCB180 LLT179:LLX180 LVP179:LVT180 MFL179:MFP180 MPH179:MPL180 MZD179:MZH180 NIZ179:NJD180 NSV179:NSZ180 OCR179:OCV180 OMN179:OMR180 OWJ179:OWN180 PGF179:PGJ180 PQB179:PQF180 PZX179:QAB180 QJT179:QJX180 QTP179:QTT180 RDL179:RDP180 RNH179:RNL180 RXD179:RXH180 SGZ179:SHD180 SQV179:SQZ180 TAR179:TAV180 TKN179:TKR180 TUJ179:TUN180 UEF179:UEJ180 UOB179:UOF180 UXX179:UYB180 VHT179:VHX180 VRP179:VRT180 WBL179:WBP180 WLH179:WLL180 WVD179:WVH180 IR65693:IV65694 SN65693:SR65694 ACJ65693:ACN65694 AMF65693:AMJ65694 AWB65693:AWF65694 BFX65693:BGB65694 BPT65693:BPX65694 BZP65693:BZT65694 CJL65693:CJP65694 CTH65693:CTL65694 DDD65693:DDH65694 DMZ65693:DND65694 DWV65693:DWZ65694 EGR65693:EGV65694 EQN65693:EQR65694 FAJ65693:FAN65694 FKF65693:FKJ65694 FUB65693:FUF65694 GDX65693:GEB65694 GNT65693:GNX65694 GXP65693:GXT65694 HHL65693:HHP65694 HRH65693:HRL65694 IBD65693:IBH65694 IKZ65693:ILD65694 IUV65693:IUZ65694 JER65693:JEV65694 JON65693:JOR65694 JYJ65693:JYN65694 KIF65693:KIJ65694 KSB65693:KSF65694 LBX65693:LCB65694 LLT65693:LLX65694 LVP65693:LVT65694 MFL65693:MFP65694 MPH65693:MPL65694 MZD65693:MZH65694 NIZ65693:NJD65694 NSV65693:NSZ65694 OCR65693:OCV65694 OMN65693:OMR65694 OWJ65693:OWN65694 PGF65693:PGJ65694 PQB65693:PQF65694 PZX65693:QAB65694 QJT65693:QJX65694 QTP65693:QTT65694 RDL65693:RDP65694 RNH65693:RNL65694 RXD65693:RXH65694 SGZ65693:SHD65694 SQV65693:SQZ65694 TAR65693:TAV65694 TKN65693:TKR65694 TUJ65693:TUN65694 UEF65693:UEJ65694 UOB65693:UOF65694 UXX65693:UYB65694 VHT65693:VHX65694 VRP65693:VRT65694 WBL65693:WBP65694 WLH65693:WLL65694 WVD65693:WVH65694 IR131229:IV131230 SN131229:SR131230 ACJ131229:ACN131230 AMF131229:AMJ131230 AWB131229:AWF131230 BFX131229:BGB131230 BPT131229:BPX131230 BZP131229:BZT131230 CJL131229:CJP131230 CTH131229:CTL131230 DDD131229:DDH131230 DMZ131229:DND131230 DWV131229:DWZ131230 EGR131229:EGV131230 EQN131229:EQR131230 FAJ131229:FAN131230 FKF131229:FKJ131230 FUB131229:FUF131230 GDX131229:GEB131230 GNT131229:GNX131230 GXP131229:GXT131230 HHL131229:HHP131230 HRH131229:HRL131230 IBD131229:IBH131230 IKZ131229:ILD131230 IUV131229:IUZ131230 JER131229:JEV131230 JON131229:JOR131230 JYJ131229:JYN131230 KIF131229:KIJ131230 KSB131229:KSF131230 LBX131229:LCB131230 LLT131229:LLX131230 LVP131229:LVT131230 MFL131229:MFP131230 MPH131229:MPL131230 MZD131229:MZH131230 NIZ131229:NJD131230 NSV131229:NSZ131230 OCR131229:OCV131230 OMN131229:OMR131230 OWJ131229:OWN131230 PGF131229:PGJ131230 PQB131229:PQF131230 PZX131229:QAB131230 QJT131229:QJX131230 QTP131229:QTT131230 RDL131229:RDP131230 RNH131229:RNL131230 RXD131229:RXH131230 SGZ131229:SHD131230 SQV131229:SQZ131230 TAR131229:TAV131230 TKN131229:TKR131230 TUJ131229:TUN131230 UEF131229:UEJ131230 UOB131229:UOF131230 UXX131229:UYB131230 VHT131229:VHX131230 VRP131229:VRT131230 WBL131229:WBP131230 WLH131229:WLL131230 WVD131229:WVH131230 IR196765:IV196766 SN196765:SR196766 ACJ196765:ACN196766 AMF196765:AMJ196766 AWB196765:AWF196766 BFX196765:BGB196766 BPT196765:BPX196766 BZP196765:BZT196766 CJL196765:CJP196766 CTH196765:CTL196766 DDD196765:DDH196766 DMZ196765:DND196766 DWV196765:DWZ196766 EGR196765:EGV196766 EQN196765:EQR196766 FAJ196765:FAN196766 FKF196765:FKJ196766 FUB196765:FUF196766 GDX196765:GEB196766 GNT196765:GNX196766 GXP196765:GXT196766 HHL196765:HHP196766 HRH196765:HRL196766 IBD196765:IBH196766 IKZ196765:ILD196766 IUV196765:IUZ196766 JER196765:JEV196766 JON196765:JOR196766 JYJ196765:JYN196766 KIF196765:KIJ196766 KSB196765:KSF196766 LBX196765:LCB196766 LLT196765:LLX196766 LVP196765:LVT196766 MFL196765:MFP196766 MPH196765:MPL196766 MZD196765:MZH196766 NIZ196765:NJD196766 NSV196765:NSZ196766 OCR196765:OCV196766 OMN196765:OMR196766 OWJ196765:OWN196766 PGF196765:PGJ196766 PQB196765:PQF196766 PZX196765:QAB196766 QJT196765:QJX196766 QTP196765:QTT196766 RDL196765:RDP196766 RNH196765:RNL196766 RXD196765:RXH196766 SGZ196765:SHD196766 SQV196765:SQZ196766 TAR196765:TAV196766 TKN196765:TKR196766 TUJ196765:TUN196766 UEF196765:UEJ196766 UOB196765:UOF196766 UXX196765:UYB196766 VHT196765:VHX196766 VRP196765:VRT196766 WBL196765:WBP196766 WLH196765:WLL196766 WVD196765:WVH196766 IR262301:IV262302 SN262301:SR262302 ACJ262301:ACN262302 AMF262301:AMJ262302 AWB262301:AWF262302 BFX262301:BGB262302 BPT262301:BPX262302 BZP262301:BZT262302 CJL262301:CJP262302 CTH262301:CTL262302 DDD262301:DDH262302 DMZ262301:DND262302 DWV262301:DWZ262302 EGR262301:EGV262302 EQN262301:EQR262302 FAJ262301:FAN262302 FKF262301:FKJ262302 FUB262301:FUF262302 GDX262301:GEB262302 GNT262301:GNX262302 GXP262301:GXT262302 HHL262301:HHP262302 HRH262301:HRL262302 IBD262301:IBH262302 IKZ262301:ILD262302 IUV262301:IUZ262302 JER262301:JEV262302 JON262301:JOR262302 JYJ262301:JYN262302 KIF262301:KIJ262302 KSB262301:KSF262302 LBX262301:LCB262302 LLT262301:LLX262302 LVP262301:LVT262302 MFL262301:MFP262302 MPH262301:MPL262302 MZD262301:MZH262302 NIZ262301:NJD262302 NSV262301:NSZ262302 OCR262301:OCV262302 OMN262301:OMR262302 OWJ262301:OWN262302 PGF262301:PGJ262302 PQB262301:PQF262302 PZX262301:QAB262302 QJT262301:QJX262302 QTP262301:QTT262302 RDL262301:RDP262302 RNH262301:RNL262302 RXD262301:RXH262302 SGZ262301:SHD262302 SQV262301:SQZ262302 TAR262301:TAV262302 TKN262301:TKR262302 TUJ262301:TUN262302 UEF262301:UEJ262302 UOB262301:UOF262302 UXX262301:UYB262302 VHT262301:VHX262302 VRP262301:VRT262302 WBL262301:WBP262302 WLH262301:WLL262302 WVD262301:WVH262302 IR327837:IV327838 SN327837:SR327838 ACJ327837:ACN327838 AMF327837:AMJ327838 AWB327837:AWF327838 BFX327837:BGB327838 BPT327837:BPX327838 BZP327837:BZT327838 CJL327837:CJP327838 CTH327837:CTL327838 DDD327837:DDH327838 DMZ327837:DND327838 DWV327837:DWZ327838 EGR327837:EGV327838 EQN327837:EQR327838 FAJ327837:FAN327838 FKF327837:FKJ327838 FUB327837:FUF327838 GDX327837:GEB327838 GNT327837:GNX327838 GXP327837:GXT327838 HHL327837:HHP327838 HRH327837:HRL327838 IBD327837:IBH327838 IKZ327837:ILD327838 IUV327837:IUZ327838 JER327837:JEV327838 JON327837:JOR327838 JYJ327837:JYN327838 KIF327837:KIJ327838 KSB327837:KSF327838 LBX327837:LCB327838 LLT327837:LLX327838 LVP327837:LVT327838 MFL327837:MFP327838 MPH327837:MPL327838 MZD327837:MZH327838 NIZ327837:NJD327838 NSV327837:NSZ327838 OCR327837:OCV327838 OMN327837:OMR327838 OWJ327837:OWN327838 PGF327837:PGJ327838 PQB327837:PQF327838 PZX327837:QAB327838 QJT327837:QJX327838 QTP327837:QTT327838 RDL327837:RDP327838 RNH327837:RNL327838 RXD327837:RXH327838 SGZ327837:SHD327838 SQV327837:SQZ327838 TAR327837:TAV327838 TKN327837:TKR327838 TUJ327837:TUN327838 UEF327837:UEJ327838 UOB327837:UOF327838 UXX327837:UYB327838 VHT327837:VHX327838 VRP327837:VRT327838 WBL327837:WBP327838 WLH327837:WLL327838 WVD327837:WVH327838 IR393373:IV393374 SN393373:SR393374 ACJ393373:ACN393374 AMF393373:AMJ393374 AWB393373:AWF393374 BFX393373:BGB393374 BPT393373:BPX393374 BZP393373:BZT393374 CJL393373:CJP393374 CTH393373:CTL393374 DDD393373:DDH393374 DMZ393373:DND393374 DWV393373:DWZ393374 EGR393373:EGV393374 EQN393373:EQR393374 FAJ393373:FAN393374 FKF393373:FKJ393374 FUB393373:FUF393374 GDX393373:GEB393374 GNT393373:GNX393374 GXP393373:GXT393374 HHL393373:HHP393374 HRH393373:HRL393374 IBD393373:IBH393374 IKZ393373:ILD393374 IUV393373:IUZ393374 JER393373:JEV393374 JON393373:JOR393374 JYJ393373:JYN393374 KIF393373:KIJ393374 KSB393373:KSF393374 LBX393373:LCB393374 LLT393373:LLX393374 LVP393373:LVT393374 MFL393373:MFP393374 MPH393373:MPL393374 MZD393373:MZH393374 NIZ393373:NJD393374 NSV393373:NSZ393374 OCR393373:OCV393374 OMN393373:OMR393374 OWJ393373:OWN393374 PGF393373:PGJ393374 PQB393373:PQF393374 PZX393373:QAB393374 QJT393373:QJX393374 QTP393373:QTT393374 RDL393373:RDP393374 RNH393373:RNL393374 RXD393373:RXH393374 SGZ393373:SHD393374 SQV393373:SQZ393374 TAR393373:TAV393374 TKN393373:TKR393374 TUJ393373:TUN393374 UEF393373:UEJ393374 UOB393373:UOF393374 UXX393373:UYB393374 VHT393373:VHX393374 VRP393373:VRT393374 WBL393373:WBP393374 WLH393373:WLL393374 WVD393373:WVH393374 IR458909:IV458910 SN458909:SR458910 ACJ458909:ACN458910 AMF458909:AMJ458910 AWB458909:AWF458910 BFX458909:BGB458910 BPT458909:BPX458910 BZP458909:BZT458910 CJL458909:CJP458910 CTH458909:CTL458910 DDD458909:DDH458910 DMZ458909:DND458910 DWV458909:DWZ458910 EGR458909:EGV458910 EQN458909:EQR458910 FAJ458909:FAN458910 FKF458909:FKJ458910 FUB458909:FUF458910 GDX458909:GEB458910 GNT458909:GNX458910 GXP458909:GXT458910 HHL458909:HHP458910 HRH458909:HRL458910 IBD458909:IBH458910 IKZ458909:ILD458910 IUV458909:IUZ458910 JER458909:JEV458910 JON458909:JOR458910 JYJ458909:JYN458910 KIF458909:KIJ458910 KSB458909:KSF458910 LBX458909:LCB458910 LLT458909:LLX458910 LVP458909:LVT458910 MFL458909:MFP458910 MPH458909:MPL458910 MZD458909:MZH458910 NIZ458909:NJD458910 NSV458909:NSZ458910 OCR458909:OCV458910 OMN458909:OMR458910 OWJ458909:OWN458910 PGF458909:PGJ458910 PQB458909:PQF458910 PZX458909:QAB458910 QJT458909:QJX458910 QTP458909:QTT458910 RDL458909:RDP458910 RNH458909:RNL458910 RXD458909:RXH458910 SGZ458909:SHD458910 SQV458909:SQZ458910 TAR458909:TAV458910 TKN458909:TKR458910 TUJ458909:TUN458910 UEF458909:UEJ458910 UOB458909:UOF458910 UXX458909:UYB458910 VHT458909:VHX458910 VRP458909:VRT458910 WBL458909:WBP458910 WLH458909:WLL458910 WVD458909:WVH458910 IR524445:IV524446 SN524445:SR524446 ACJ524445:ACN524446 AMF524445:AMJ524446 AWB524445:AWF524446 BFX524445:BGB524446 BPT524445:BPX524446 BZP524445:BZT524446 CJL524445:CJP524446 CTH524445:CTL524446 DDD524445:DDH524446 DMZ524445:DND524446 DWV524445:DWZ524446 EGR524445:EGV524446 EQN524445:EQR524446 FAJ524445:FAN524446 FKF524445:FKJ524446 FUB524445:FUF524446 GDX524445:GEB524446 GNT524445:GNX524446 GXP524445:GXT524446 HHL524445:HHP524446 HRH524445:HRL524446 IBD524445:IBH524446 IKZ524445:ILD524446 IUV524445:IUZ524446 JER524445:JEV524446 JON524445:JOR524446 JYJ524445:JYN524446 KIF524445:KIJ524446 KSB524445:KSF524446 LBX524445:LCB524446 LLT524445:LLX524446 LVP524445:LVT524446 MFL524445:MFP524446 MPH524445:MPL524446 MZD524445:MZH524446 NIZ524445:NJD524446 NSV524445:NSZ524446 OCR524445:OCV524446 OMN524445:OMR524446 OWJ524445:OWN524446 PGF524445:PGJ524446 PQB524445:PQF524446 PZX524445:QAB524446 QJT524445:QJX524446 QTP524445:QTT524446 RDL524445:RDP524446 RNH524445:RNL524446 RXD524445:RXH524446 SGZ524445:SHD524446 SQV524445:SQZ524446 TAR524445:TAV524446 TKN524445:TKR524446 TUJ524445:TUN524446 UEF524445:UEJ524446 UOB524445:UOF524446 UXX524445:UYB524446 VHT524445:VHX524446 VRP524445:VRT524446 WBL524445:WBP524446 WLH524445:WLL524446 WVD524445:WVH524446 IR589981:IV589982 SN589981:SR589982 ACJ589981:ACN589982 AMF589981:AMJ589982 AWB589981:AWF589982 BFX589981:BGB589982 BPT589981:BPX589982 BZP589981:BZT589982 CJL589981:CJP589982 CTH589981:CTL589982 DDD589981:DDH589982 DMZ589981:DND589982 DWV589981:DWZ589982 EGR589981:EGV589982 EQN589981:EQR589982 FAJ589981:FAN589982 FKF589981:FKJ589982 FUB589981:FUF589982 GDX589981:GEB589982 GNT589981:GNX589982 GXP589981:GXT589982 HHL589981:HHP589982 HRH589981:HRL589982 IBD589981:IBH589982 IKZ589981:ILD589982 IUV589981:IUZ589982 JER589981:JEV589982 JON589981:JOR589982 JYJ589981:JYN589982 KIF589981:KIJ589982 KSB589981:KSF589982 LBX589981:LCB589982 LLT589981:LLX589982 LVP589981:LVT589982 MFL589981:MFP589982 MPH589981:MPL589982 MZD589981:MZH589982 NIZ589981:NJD589982 NSV589981:NSZ589982 OCR589981:OCV589982 OMN589981:OMR589982 OWJ589981:OWN589982 PGF589981:PGJ589982 PQB589981:PQF589982 PZX589981:QAB589982 QJT589981:QJX589982 QTP589981:QTT589982 RDL589981:RDP589982 RNH589981:RNL589982 RXD589981:RXH589982 SGZ589981:SHD589982 SQV589981:SQZ589982 TAR589981:TAV589982 TKN589981:TKR589982 TUJ589981:TUN589982 UEF589981:UEJ589982 UOB589981:UOF589982 UXX589981:UYB589982 VHT589981:VHX589982 VRP589981:VRT589982 WBL589981:WBP589982 WLH589981:WLL589982 WVD589981:WVH589982 IR655517:IV655518 SN655517:SR655518 ACJ655517:ACN655518 AMF655517:AMJ655518 AWB655517:AWF655518 BFX655517:BGB655518 BPT655517:BPX655518 BZP655517:BZT655518 CJL655517:CJP655518 CTH655517:CTL655518 DDD655517:DDH655518 DMZ655517:DND655518 DWV655517:DWZ655518 EGR655517:EGV655518 EQN655517:EQR655518 FAJ655517:FAN655518 FKF655517:FKJ655518 FUB655517:FUF655518 GDX655517:GEB655518 GNT655517:GNX655518 GXP655517:GXT655518 HHL655517:HHP655518 HRH655517:HRL655518 IBD655517:IBH655518 IKZ655517:ILD655518 IUV655517:IUZ655518 JER655517:JEV655518 JON655517:JOR655518 JYJ655517:JYN655518 KIF655517:KIJ655518 KSB655517:KSF655518 LBX655517:LCB655518 LLT655517:LLX655518 LVP655517:LVT655518 MFL655517:MFP655518 MPH655517:MPL655518 MZD655517:MZH655518 NIZ655517:NJD655518 NSV655517:NSZ655518 OCR655517:OCV655518 OMN655517:OMR655518 OWJ655517:OWN655518 PGF655517:PGJ655518 PQB655517:PQF655518 PZX655517:QAB655518 QJT655517:QJX655518 QTP655517:QTT655518 RDL655517:RDP655518 RNH655517:RNL655518 RXD655517:RXH655518 SGZ655517:SHD655518 SQV655517:SQZ655518 TAR655517:TAV655518 TKN655517:TKR655518 TUJ655517:TUN655518 UEF655517:UEJ655518 UOB655517:UOF655518 UXX655517:UYB655518 VHT655517:VHX655518 VRP655517:VRT655518 WBL655517:WBP655518 WLH655517:WLL655518 WVD655517:WVH655518 IR721053:IV721054 SN721053:SR721054 ACJ721053:ACN721054 AMF721053:AMJ721054 AWB721053:AWF721054 BFX721053:BGB721054 BPT721053:BPX721054 BZP721053:BZT721054 CJL721053:CJP721054 CTH721053:CTL721054 DDD721053:DDH721054 DMZ721053:DND721054 DWV721053:DWZ721054 EGR721053:EGV721054 EQN721053:EQR721054 FAJ721053:FAN721054 FKF721053:FKJ721054 FUB721053:FUF721054 GDX721053:GEB721054 GNT721053:GNX721054 GXP721053:GXT721054 HHL721053:HHP721054 HRH721053:HRL721054 IBD721053:IBH721054 IKZ721053:ILD721054 IUV721053:IUZ721054 JER721053:JEV721054 JON721053:JOR721054 JYJ721053:JYN721054 KIF721053:KIJ721054 KSB721053:KSF721054 LBX721053:LCB721054 LLT721053:LLX721054 LVP721053:LVT721054 MFL721053:MFP721054 MPH721053:MPL721054 MZD721053:MZH721054 NIZ721053:NJD721054 NSV721053:NSZ721054 OCR721053:OCV721054 OMN721053:OMR721054 OWJ721053:OWN721054 PGF721053:PGJ721054 PQB721053:PQF721054 PZX721053:QAB721054 QJT721053:QJX721054 QTP721053:QTT721054 RDL721053:RDP721054 RNH721053:RNL721054 RXD721053:RXH721054 SGZ721053:SHD721054 SQV721053:SQZ721054 TAR721053:TAV721054 TKN721053:TKR721054 TUJ721053:TUN721054 UEF721053:UEJ721054 UOB721053:UOF721054 UXX721053:UYB721054 VHT721053:VHX721054 VRP721053:VRT721054 WBL721053:WBP721054 WLH721053:WLL721054 WVD721053:WVH721054 IR786589:IV786590 SN786589:SR786590 ACJ786589:ACN786590 AMF786589:AMJ786590 AWB786589:AWF786590 BFX786589:BGB786590 BPT786589:BPX786590 BZP786589:BZT786590 CJL786589:CJP786590 CTH786589:CTL786590 DDD786589:DDH786590 DMZ786589:DND786590 DWV786589:DWZ786590 EGR786589:EGV786590 EQN786589:EQR786590 FAJ786589:FAN786590 FKF786589:FKJ786590 FUB786589:FUF786590 GDX786589:GEB786590 GNT786589:GNX786590 GXP786589:GXT786590 HHL786589:HHP786590 HRH786589:HRL786590 IBD786589:IBH786590 IKZ786589:ILD786590 IUV786589:IUZ786590 JER786589:JEV786590 JON786589:JOR786590 JYJ786589:JYN786590 KIF786589:KIJ786590 KSB786589:KSF786590 LBX786589:LCB786590 LLT786589:LLX786590 LVP786589:LVT786590 MFL786589:MFP786590 MPH786589:MPL786590 MZD786589:MZH786590 NIZ786589:NJD786590 NSV786589:NSZ786590 OCR786589:OCV786590 OMN786589:OMR786590 OWJ786589:OWN786590 PGF786589:PGJ786590 PQB786589:PQF786590 PZX786589:QAB786590 QJT786589:QJX786590 QTP786589:QTT786590 RDL786589:RDP786590 RNH786589:RNL786590 RXD786589:RXH786590 SGZ786589:SHD786590 SQV786589:SQZ786590 TAR786589:TAV786590 TKN786589:TKR786590 TUJ786589:TUN786590 UEF786589:UEJ786590 UOB786589:UOF786590 UXX786589:UYB786590 VHT786589:VHX786590 VRP786589:VRT786590 WBL786589:WBP786590 WLH786589:WLL786590 WVD786589:WVH786590 IR852125:IV852126 SN852125:SR852126 ACJ852125:ACN852126 AMF852125:AMJ852126 AWB852125:AWF852126 BFX852125:BGB852126 BPT852125:BPX852126 BZP852125:BZT852126 CJL852125:CJP852126 CTH852125:CTL852126 DDD852125:DDH852126 DMZ852125:DND852126 DWV852125:DWZ852126 EGR852125:EGV852126 EQN852125:EQR852126 FAJ852125:FAN852126 FKF852125:FKJ852126 FUB852125:FUF852126 GDX852125:GEB852126 GNT852125:GNX852126 GXP852125:GXT852126 HHL852125:HHP852126 HRH852125:HRL852126 IBD852125:IBH852126 IKZ852125:ILD852126 IUV852125:IUZ852126 JER852125:JEV852126 JON852125:JOR852126 JYJ852125:JYN852126 KIF852125:KIJ852126 KSB852125:KSF852126 LBX852125:LCB852126 LLT852125:LLX852126 LVP852125:LVT852126 MFL852125:MFP852126 MPH852125:MPL852126 MZD852125:MZH852126 NIZ852125:NJD852126 NSV852125:NSZ852126 OCR852125:OCV852126 OMN852125:OMR852126 OWJ852125:OWN852126 PGF852125:PGJ852126 PQB852125:PQF852126 PZX852125:QAB852126 QJT852125:QJX852126 QTP852125:QTT852126 RDL852125:RDP852126 RNH852125:RNL852126 RXD852125:RXH852126 SGZ852125:SHD852126 SQV852125:SQZ852126 TAR852125:TAV852126 TKN852125:TKR852126 TUJ852125:TUN852126 UEF852125:UEJ852126 UOB852125:UOF852126 UXX852125:UYB852126 VHT852125:VHX852126 VRP852125:VRT852126 WBL852125:WBP852126 WLH852125:WLL852126 WVD852125:WVH852126 IR917661:IV917662 SN917661:SR917662 ACJ917661:ACN917662 AMF917661:AMJ917662 AWB917661:AWF917662 BFX917661:BGB917662 BPT917661:BPX917662 BZP917661:BZT917662 CJL917661:CJP917662 CTH917661:CTL917662 DDD917661:DDH917662 DMZ917661:DND917662 DWV917661:DWZ917662 EGR917661:EGV917662 EQN917661:EQR917662 FAJ917661:FAN917662 FKF917661:FKJ917662 FUB917661:FUF917662 GDX917661:GEB917662 GNT917661:GNX917662 GXP917661:GXT917662 HHL917661:HHP917662 HRH917661:HRL917662 IBD917661:IBH917662 IKZ917661:ILD917662 IUV917661:IUZ917662 JER917661:JEV917662 JON917661:JOR917662 JYJ917661:JYN917662 KIF917661:KIJ917662 KSB917661:KSF917662 LBX917661:LCB917662 LLT917661:LLX917662 LVP917661:LVT917662 MFL917661:MFP917662 MPH917661:MPL917662 MZD917661:MZH917662 NIZ917661:NJD917662 NSV917661:NSZ917662 OCR917661:OCV917662 OMN917661:OMR917662 OWJ917661:OWN917662 PGF917661:PGJ917662 PQB917661:PQF917662 PZX917661:QAB917662 QJT917661:QJX917662 QTP917661:QTT917662 RDL917661:RDP917662 RNH917661:RNL917662 RXD917661:RXH917662 SGZ917661:SHD917662 SQV917661:SQZ917662 TAR917661:TAV917662 TKN917661:TKR917662 TUJ917661:TUN917662 UEF917661:UEJ917662 UOB917661:UOF917662 UXX917661:UYB917662 VHT917661:VHX917662 VRP917661:VRT917662 WBL917661:WBP917662 WLH917661:WLL917662 WVD917661:WVH917662 IR983197:IV983198 SN983197:SR983198 ACJ983197:ACN983198 AMF983197:AMJ983198 AWB983197:AWF983198 BFX983197:BGB983198 BPT983197:BPX983198 BZP983197:BZT983198 CJL983197:CJP983198 CTH983197:CTL983198 DDD983197:DDH983198 DMZ983197:DND983198 DWV983197:DWZ983198 EGR983197:EGV983198 EQN983197:EQR983198 FAJ983197:FAN983198 FKF983197:FKJ983198 FUB983197:FUF983198 GDX983197:GEB983198 GNT983197:GNX983198 GXP983197:GXT983198 HHL983197:HHP983198 HRH983197:HRL983198 IBD983197:IBH983198 IKZ983197:ILD983198 IUV983197:IUZ983198 JER983197:JEV983198 JON983197:JOR983198 JYJ983197:JYN983198 KIF983197:KIJ983198 KSB983197:KSF983198 LBX983197:LCB983198 LLT983197:LLX983198 LVP983197:LVT983198 MFL983197:MFP983198 MPH983197:MPL983198 MZD983197:MZH983198 NIZ983197:NJD983198 NSV983197:NSZ983198 OCR983197:OCV983198 OMN983197:OMR983198 OWJ983197:OWN983198 PGF983197:PGJ983198 PQB983197:PQF983198 PZX983197:QAB983198 QJT983197:QJX983198 QTP983197:QTT983198 RDL983197:RDP983198 RNH983197:RNL983198 RXD983197:RXH983198 SGZ983197:SHD983198 SQV983197:SQZ983198 TAR983197:TAV983198 TKN983197:TKR983198 TUJ983197:TUN983198 UEF983197:UEJ983198 UOB983197:UOF983198 UXX983197:UYB983198 VHT983197:VHX983198 VRP983197:VRT983198 WBL983197:WBP983198 WLH983197:WLL983198 WVD983197:WVH983198 H176:K217 IR181 SN181 ACJ181 AMF181 AWB181 BFX181 BPT181 BZP181 CJL181 CTH181 DDD181 DMZ181 DWV181 EGR181 EQN181 FAJ181 FKF181 FUB181 GDX181 GNT181 GXP181 HHL181 HRH181 IBD181 IKZ181 IUV181 JER181 JON181 JYJ181 KIF181 KSB181 LBX181 LLT181 LVP181 MFL181 MPH181 MZD181 NIZ181 NSV181 OCR181 OMN181 OWJ181 PGF181 PQB181 PZX181 QJT181 QTP181 RDL181 RNH181 RXD181 SGZ181 SQV181 TAR181 TKN181 TUJ181 UEF181 UOB181 UXX181 VHT181 VRP181 WBL181 WLH181 WVD181 H65690:K65733 IR65695 SN65695 ACJ65695 AMF65695 AWB65695 BFX65695 BPT65695 BZP65695 CJL65695 CTH65695 DDD65695 DMZ65695 DWV65695 EGR65695 EQN65695 FAJ65695 FKF65695 FUB65695 GDX65695 GNT65695 GXP65695 HHL65695 HRH65695 IBD65695 IKZ65695 IUV65695 JER65695 JON65695 JYJ65695 KIF65695 KSB65695 LBX65695 LLT65695 LVP65695 MFL65695 MPH65695 MZD65695 NIZ65695 NSV65695 OCR65695 OMN65695 OWJ65695 PGF65695 PQB65695 PZX65695 QJT65695 QTP65695 RDL65695 RNH65695 RXD65695 SGZ65695 SQV65695 TAR65695 TKN65695 TUJ65695 UEF65695 UOB65695 UXX65695 VHT65695 VRP65695 WBL65695 WLH65695 WVD65695 H131226:K131269 IR131231 SN131231 ACJ131231 AMF131231 AWB131231 BFX131231 BPT131231 BZP131231 CJL131231 CTH131231 DDD131231 DMZ131231 DWV131231 EGR131231 EQN131231 FAJ131231 FKF131231 FUB131231 GDX131231 GNT131231 GXP131231 HHL131231 HRH131231 IBD131231 IKZ131231 IUV131231 JER131231 JON131231 JYJ131231 KIF131231 KSB131231 LBX131231 LLT131231 LVP131231 MFL131231 MPH131231 MZD131231 NIZ131231 NSV131231 OCR131231 OMN131231 OWJ131231 PGF131231 PQB131231 PZX131231 QJT131231 QTP131231 RDL131231 RNH131231 RXD131231 SGZ131231 SQV131231 TAR131231 TKN131231 TUJ131231 UEF131231 UOB131231 UXX131231 VHT131231 VRP131231 WBL131231 WLH131231 WVD131231 H196762:K196805 IR196767 SN196767 ACJ196767 AMF196767 AWB196767 BFX196767 BPT196767 BZP196767 CJL196767 CTH196767 DDD196767 DMZ196767 DWV196767 EGR196767 EQN196767 FAJ196767 FKF196767 FUB196767 GDX196767 GNT196767 GXP196767 HHL196767 HRH196767 IBD196767 IKZ196767 IUV196767 JER196767 JON196767 JYJ196767 KIF196767 KSB196767 LBX196767 LLT196767 LVP196767 MFL196767 MPH196767 MZD196767 NIZ196767 NSV196767 OCR196767 OMN196767 OWJ196767 PGF196767 PQB196767 PZX196767 QJT196767 QTP196767 RDL196767 RNH196767 RXD196767 SGZ196767 SQV196767 TAR196767 TKN196767 TUJ196767 UEF196767 UOB196767 UXX196767 VHT196767 VRP196767 WBL196767 WLH196767 WVD196767 H262298:K262341 IR262303 SN262303 ACJ262303 AMF262303 AWB262303 BFX262303 BPT262303 BZP262303 CJL262303 CTH262303 DDD262303 DMZ262303 DWV262303 EGR262303 EQN262303 FAJ262303 FKF262303 FUB262303 GDX262303 GNT262303 GXP262303 HHL262303 HRH262303 IBD262303 IKZ262303 IUV262303 JER262303 JON262303 JYJ262303 KIF262303 KSB262303 LBX262303 LLT262303 LVP262303 MFL262303 MPH262303 MZD262303 NIZ262303 NSV262303 OCR262303 OMN262303 OWJ262303 PGF262303 PQB262303 PZX262303 QJT262303 QTP262303 RDL262303 RNH262303 RXD262303 SGZ262303 SQV262303 TAR262303 TKN262303 TUJ262303 UEF262303 UOB262303 UXX262303 VHT262303 VRP262303 WBL262303 WLH262303 WVD262303 H327834:K327877 IR327839 SN327839 ACJ327839 AMF327839 AWB327839 BFX327839 BPT327839 BZP327839 CJL327839 CTH327839 DDD327839 DMZ327839 DWV327839 EGR327839 EQN327839 FAJ327839 FKF327839 FUB327839 GDX327839 GNT327839 GXP327839 HHL327839 HRH327839 IBD327839 IKZ327839 IUV327839 JER327839 JON327839 JYJ327839 KIF327839 KSB327839 LBX327839 LLT327839 LVP327839 MFL327839 MPH327839 MZD327839 NIZ327839 NSV327839 OCR327839 OMN327839 OWJ327839 PGF327839 PQB327839 PZX327839 QJT327839 QTP327839 RDL327839 RNH327839 RXD327839 SGZ327839 SQV327839 TAR327839 TKN327839 TUJ327839 UEF327839 UOB327839 UXX327839 VHT327839 VRP327839 WBL327839 WLH327839 WVD327839 H393370:K393413 IR393375 SN393375 ACJ393375 AMF393375 AWB393375 BFX393375 BPT393375 BZP393375 CJL393375 CTH393375 DDD393375 DMZ393375 DWV393375 EGR393375 EQN393375 FAJ393375 FKF393375 FUB393375 GDX393375 GNT393375 GXP393375 HHL393375 HRH393375 IBD393375 IKZ393375 IUV393375 JER393375 JON393375 JYJ393375 KIF393375 KSB393375 LBX393375 LLT393375 LVP393375 MFL393375 MPH393375 MZD393375 NIZ393375 NSV393375 OCR393375 OMN393375 OWJ393375 PGF393375 PQB393375 PZX393375 QJT393375 QTP393375 RDL393375 RNH393375 RXD393375 SGZ393375 SQV393375 TAR393375 TKN393375 TUJ393375 UEF393375 UOB393375 UXX393375 VHT393375 VRP393375 WBL393375 WLH393375 WVD393375 H458906:K458949 IR458911 SN458911 ACJ458911 AMF458911 AWB458911 BFX458911 BPT458911 BZP458911 CJL458911 CTH458911 DDD458911 DMZ458911 DWV458911 EGR458911 EQN458911 FAJ458911 FKF458911 FUB458911 GDX458911 GNT458911 GXP458911 HHL458911 HRH458911 IBD458911 IKZ458911 IUV458911 JER458911 JON458911 JYJ458911 KIF458911 KSB458911 LBX458911 LLT458911 LVP458911 MFL458911 MPH458911 MZD458911 NIZ458911 NSV458911 OCR458911 OMN458911 OWJ458911 PGF458911 PQB458911 PZX458911 QJT458911 QTP458911 RDL458911 RNH458911 RXD458911 SGZ458911 SQV458911 TAR458911 TKN458911 TUJ458911 UEF458911 UOB458911 UXX458911 VHT458911 VRP458911 WBL458911 WLH458911 WVD458911 H524442:K524485 IR524447 SN524447 ACJ524447 AMF524447 AWB524447 BFX524447 BPT524447 BZP524447 CJL524447 CTH524447 DDD524447 DMZ524447 DWV524447 EGR524447 EQN524447 FAJ524447 FKF524447 FUB524447 GDX524447 GNT524447 GXP524447 HHL524447 HRH524447 IBD524447 IKZ524447 IUV524447 JER524447 JON524447 JYJ524447 KIF524447 KSB524447 LBX524447 LLT524447 LVP524447 MFL524447 MPH524447 MZD524447 NIZ524447 NSV524447 OCR524447 OMN524447 OWJ524447 PGF524447 PQB524447 PZX524447 QJT524447 QTP524447 RDL524447 RNH524447 RXD524447 SGZ524447 SQV524447 TAR524447 TKN524447 TUJ524447 UEF524447 UOB524447 UXX524447 VHT524447 VRP524447 WBL524447 WLH524447 WVD524447 H589978:K590021 IR589983 SN589983 ACJ589983 AMF589983 AWB589983 BFX589983 BPT589983 BZP589983 CJL589983 CTH589983 DDD589983 DMZ589983 DWV589983 EGR589983 EQN589983 FAJ589983 FKF589983 FUB589983 GDX589983 GNT589983 GXP589983 HHL589983 HRH589983 IBD589983 IKZ589983 IUV589983 JER589983 JON589983 JYJ589983 KIF589983 KSB589983 LBX589983 LLT589983 LVP589983 MFL589983 MPH589983 MZD589983 NIZ589983 NSV589983 OCR589983 OMN589983 OWJ589983 PGF589983 PQB589983 PZX589983 QJT589983 QTP589983 RDL589983 RNH589983 RXD589983 SGZ589983 SQV589983 TAR589983 TKN589983 TUJ589983 UEF589983 UOB589983 UXX589983 VHT589983 VRP589983 WBL589983 WLH589983 WVD589983 H655514:K655557 IR655519 SN655519 ACJ655519 AMF655519 AWB655519 BFX655519 BPT655519 BZP655519 CJL655519 CTH655519 DDD655519 DMZ655519 DWV655519 EGR655519 EQN655519 FAJ655519 FKF655519 FUB655519 GDX655519 GNT655519 GXP655519 HHL655519 HRH655519 IBD655519 IKZ655519 IUV655519 JER655519 JON655519 JYJ655519 KIF655519 KSB655519 LBX655519 LLT655519 LVP655519 MFL655519 MPH655519 MZD655519 NIZ655519 NSV655519 OCR655519 OMN655519 OWJ655519 PGF655519 PQB655519 PZX655519 QJT655519 QTP655519 RDL655519 RNH655519 RXD655519 SGZ655519 SQV655519 TAR655519 TKN655519 TUJ655519 UEF655519 UOB655519 UXX655519 VHT655519 VRP655519 WBL655519 WLH655519 WVD655519 H721050:K721093 IR721055 SN721055 ACJ721055 AMF721055 AWB721055 BFX721055 BPT721055 BZP721055 CJL721055 CTH721055 DDD721055 DMZ721055 DWV721055 EGR721055 EQN721055 FAJ721055 FKF721055 FUB721055 GDX721055 GNT721055 GXP721055 HHL721055 HRH721055 IBD721055 IKZ721055 IUV721055 JER721055 JON721055 JYJ721055 KIF721055 KSB721055 LBX721055 LLT721055 LVP721055 MFL721055 MPH721055 MZD721055 NIZ721055 NSV721055 OCR721055 OMN721055 OWJ721055 PGF721055 PQB721055 PZX721055 QJT721055 QTP721055 RDL721055 RNH721055 RXD721055 SGZ721055 SQV721055 TAR721055 TKN721055 TUJ721055 UEF721055 UOB721055 UXX721055 VHT721055 VRP721055 WBL721055 WLH721055 WVD721055 H786586:K786629 IR786591 SN786591 ACJ786591 AMF786591 AWB786591 BFX786591 BPT786591 BZP786591 CJL786591 CTH786591 DDD786591 DMZ786591 DWV786591 EGR786591 EQN786591 FAJ786591 FKF786591 FUB786591 GDX786591 GNT786591 GXP786591 HHL786591 HRH786591 IBD786591 IKZ786591 IUV786591 JER786591 JON786591 JYJ786591 KIF786591 KSB786591 LBX786591 LLT786591 LVP786591 MFL786591 MPH786591 MZD786591 NIZ786591 NSV786591 OCR786591 OMN786591 OWJ786591 PGF786591 PQB786591 PZX786591 QJT786591 QTP786591 RDL786591 RNH786591 RXD786591 SGZ786591 SQV786591 TAR786591 TKN786591 TUJ786591 UEF786591 UOB786591 UXX786591 VHT786591 VRP786591 WBL786591 WLH786591 WVD786591 H852122:K852165 IR852127 SN852127 ACJ852127 AMF852127 AWB852127 BFX852127 BPT852127 BZP852127 CJL852127 CTH852127 DDD852127 DMZ852127 DWV852127 EGR852127 EQN852127 FAJ852127 FKF852127 FUB852127 GDX852127 GNT852127 GXP852127 HHL852127 HRH852127 IBD852127 IKZ852127 IUV852127 JER852127 JON852127 JYJ852127 KIF852127 KSB852127 LBX852127 LLT852127 LVP852127 MFL852127 MPH852127 MZD852127 NIZ852127 NSV852127 OCR852127 OMN852127 OWJ852127 PGF852127 PQB852127 PZX852127 QJT852127 QTP852127 RDL852127 RNH852127 RXD852127 SGZ852127 SQV852127 TAR852127 TKN852127 TUJ852127 UEF852127 UOB852127 UXX852127 VHT852127 VRP852127 WBL852127 WLH852127 WVD852127 H917658:K917701 IR917663 SN917663 ACJ917663 AMF917663 AWB917663 BFX917663 BPT917663 BZP917663 CJL917663 CTH917663 DDD917663 DMZ917663 DWV917663 EGR917663 EQN917663 FAJ917663 FKF917663 FUB917663 GDX917663 GNT917663 GXP917663 HHL917663 HRH917663 IBD917663 IKZ917663 IUV917663 JER917663 JON917663 JYJ917663 KIF917663 KSB917663 LBX917663 LLT917663 LVP917663 MFL917663 MPH917663 MZD917663 NIZ917663 NSV917663 OCR917663 OMN917663 OWJ917663 PGF917663 PQB917663 PZX917663 QJT917663 QTP917663 RDL917663 RNH917663 RXD917663 SGZ917663 SQV917663 TAR917663 TKN917663 TUJ917663 UEF917663 UOB917663 UXX917663 VHT917663 VRP917663 WBL917663 WLH917663 WVD917663 H983194:K983237 IR983199 SN983199 ACJ983199 AMF983199 AWB983199 BFX983199 BPT983199 BZP983199 CJL983199 CTH983199 DDD983199 DMZ983199 DWV983199 EGR983199 EQN983199 FAJ983199 FKF983199 FUB983199 GDX983199 GNT983199 GXP983199 HHL983199 HRH983199 IBD983199 IKZ983199 IUV983199 JER983199 JON983199 JYJ983199 KIF983199 KSB983199 LBX983199 LLT983199 LVP983199 MFL983199 MPH983199 MZD983199 NIZ983199 NSV983199 OCR983199 OMN983199 OWJ983199 PGF983199 PQB983199 PZX983199 QJT983199 QTP983199 RDL983199 RNH983199 RXD983199 SGZ983199 SQV983199 TAR983199 TKN983199 TUJ983199 UEF983199 UOB983199 UXX983199 VHT983199 VRP983199 WBL983199 WLH983199 WVD983199 IR182:IV183 SN182:SR183 ACJ182:ACN183 AMF182:AMJ183 AWB182:AWF183 BFX182:BGB183 BPT182:BPX183 BZP182:BZT183 CJL182:CJP183 CTH182:CTL183 DDD182:DDH183 DMZ182:DND183 DWV182:DWZ183 EGR182:EGV183 EQN182:EQR183 FAJ182:FAN183 FKF182:FKJ183 FUB182:FUF183 GDX182:GEB183 GNT182:GNX183 GXP182:GXT183 HHL182:HHP183 HRH182:HRL183 IBD182:IBH183 IKZ182:ILD183 IUV182:IUZ183 JER182:JEV183 JON182:JOR183 JYJ182:JYN183 KIF182:KIJ183 KSB182:KSF183 LBX182:LCB183 LLT182:LLX183 LVP182:LVT183 MFL182:MFP183 MPH182:MPL183 MZD182:MZH183 NIZ182:NJD183 NSV182:NSZ183 OCR182:OCV183 OMN182:OMR183 OWJ182:OWN183 PGF182:PGJ183 PQB182:PQF183 PZX182:QAB183 QJT182:QJX183 QTP182:QTT183 RDL182:RDP183 RNH182:RNL183 RXD182:RXH183 SGZ182:SHD183 SQV182:SQZ183 TAR182:TAV183 TKN182:TKR183 TUJ182:TUN183 UEF182:UEJ183 UOB182:UOF183 UXX182:UYB183 VHT182:VHX183 VRP182:VRT183 WBL182:WBP183 WLH182:WLL183 WVD182:WVH183 IR65696:IV65697 SN65696:SR65697 ACJ65696:ACN65697 AMF65696:AMJ65697 AWB65696:AWF65697 BFX65696:BGB65697 BPT65696:BPX65697 BZP65696:BZT65697 CJL65696:CJP65697 CTH65696:CTL65697 DDD65696:DDH65697 DMZ65696:DND65697 DWV65696:DWZ65697 EGR65696:EGV65697 EQN65696:EQR65697 FAJ65696:FAN65697 FKF65696:FKJ65697 FUB65696:FUF65697 GDX65696:GEB65697 GNT65696:GNX65697 GXP65696:GXT65697 HHL65696:HHP65697 HRH65696:HRL65697 IBD65696:IBH65697 IKZ65696:ILD65697 IUV65696:IUZ65697 JER65696:JEV65697 JON65696:JOR65697 JYJ65696:JYN65697 KIF65696:KIJ65697 KSB65696:KSF65697 LBX65696:LCB65697 LLT65696:LLX65697 LVP65696:LVT65697 MFL65696:MFP65697 MPH65696:MPL65697 MZD65696:MZH65697 NIZ65696:NJD65697 NSV65696:NSZ65697 OCR65696:OCV65697 OMN65696:OMR65697 OWJ65696:OWN65697 PGF65696:PGJ65697 PQB65696:PQF65697 PZX65696:QAB65697 QJT65696:QJX65697 QTP65696:QTT65697 RDL65696:RDP65697 RNH65696:RNL65697 RXD65696:RXH65697 SGZ65696:SHD65697 SQV65696:SQZ65697 TAR65696:TAV65697 TKN65696:TKR65697 TUJ65696:TUN65697 UEF65696:UEJ65697 UOB65696:UOF65697 UXX65696:UYB65697 VHT65696:VHX65697 VRP65696:VRT65697 WBL65696:WBP65697 WLH65696:WLL65697 WVD65696:WVH65697 IR131232:IV131233 SN131232:SR131233 ACJ131232:ACN131233 AMF131232:AMJ131233 AWB131232:AWF131233 BFX131232:BGB131233 BPT131232:BPX131233 BZP131232:BZT131233 CJL131232:CJP131233 CTH131232:CTL131233 DDD131232:DDH131233 DMZ131232:DND131233 DWV131232:DWZ131233 EGR131232:EGV131233 EQN131232:EQR131233 FAJ131232:FAN131233 FKF131232:FKJ131233 FUB131232:FUF131233 GDX131232:GEB131233 GNT131232:GNX131233 GXP131232:GXT131233 HHL131232:HHP131233 HRH131232:HRL131233 IBD131232:IBH131233 IKZ131232:ILD131233 IUV131232:IUZ131233 JER131232:JEV131233 JON131232:JOR131233 JYJ131232:JYN131233 KIF131232:KIJ131233 KSB131232:KSF131233 LBX131232:LCB131233 LLT131232:LLX131233 LVP131232:LVT131233 MFL131232:MFP131233 MPH131232:MPL131233 MZD131232:MZH131233 NIZ131232:NJD131233 NSV131232:NSZ131233 OCR131232:OCV131233 OMN131232:OMR131233 OWJ131232:OWN131233 PGF131232:PGJ131233 PQB131232:PQF131233 PZX131232:QAB131233 QJT131232:QJX131233 QTP131232:QTT131233 RDL131232:RDP131233 RNH131232:RNL131233 RXD131232:RXH131233 SGZ131232:SHD131233 SQV131232:SQZ131233 TAR131232:TAV131233 TKN131232:TKR131233 TUJ131232:TUN131233 UEF131232:UEJ131233 UOB131232:UOF131233 UXX131232:UYB131233 VHT131232:VHX131233 VRP131232:VRT131233 WBL131232:WBP131233 WLH131232:WLL131233 WVD131232:WVH131233 IR196768:IV196769 SN196768:SR196769 ACJ196768:ACN196769 AMF196768:AMJ196769 AWB196768:AWF196769 BFX196768:BGB196769 BPT196768:BPX196769 BZP196768:BZT196769 CJL196768:CJP196769 CTH196768:CTL196769 DDD196768:DDH196769 DMZ196768:DND196769 DWV196768:DWZ196769 EGR196768:EGV196769 EQN196768:EQR196769 FAJ196768:FAN196769 FKF196768:FKJ196769 FUB196768:FUF196769 GDX196768:GEB196769 GNT196768:GNX196769 GXP196768:GXT196769 HHL196768:HHP196769 HRH196768:HRL196769 IBD196768:IBH196769 IKZ196768:ILD196769 IUV196768:IUZ196769 JER196768:JEV196769 JON196768:JOR196769 JYJ196768:JYN196769 KIF196768:KIJ196769 KSB196768:KSF196769 LBX196768:LCB196769 LLT196768:LLX196769 LVP196768:LVT196769 MFL196768:MFP196769 MPH196768:MPL196769 MZD196768:MZH196769 NIZ196768:NJD196769 NSV196768:NSZ196769 OCR196768:OCV196769 OMN196768:OMR196769 OWJ196768:OWN196769 PGF196768:PGJ196769 PQB196768:PQF196769 PZX196768:QAB196769 QJT196768:QJX196769 QTP196768:QTT196769 RDL196768:RDP196769 RNH196768:RNL196769 RXD196768:RXH196769 SGZ196768:SHD196769 SQV196768:SQZ196769 TAR196768:TAV196769 TKN196768:TKR196769 TUJ196768:TUN196769 UEF196768:UEJ196769 UOB196768:UOF196769 UXX196768:UYB196769 VHT196768:VHX196769 VRP196768:VRT196769 WBL196768:WBP196769 WLH196768:WLL196769 WVD196768:WVH196769 IR262304:IV262305 SN262304:SR262305 ACJ262304:ACN262305 AMF262304:AMJ262305 AWB262304:AWF262305 BFX262304:BGB262305 BPT262304:BPX262305 BZP262304:BZT262305 CJL262304:CJP262305 CTH262304:CTL262305 DDD262304:DDH262305 DMZ262304:DND262305 DWV262304:DWZ262305 EGR262304:EGV262305 EQN262304:EQR262305 FAJ262304:FAN262305 FKF262304:FKJ262305 FUB262304:FUF262305 GDX262304:GEB262305 GNT262304:GNX262305 GXP262304:GXT262305 HHL262304:HHP262305 HRH262304:HRL262305 IBD262304:IBH262305 IKZ262304:ILD262305 IUV262304:IUZ262305 JER262304:JEV262305 JON262304:JOR262305 JYJ262304:JYN262305 KIF262304:KIJ262305 KSB262304:KSF262305 LBX262304:LCB262305 LLT262304:LLX262305 LVP262304:LVT262305 MFL262304:MFP262305 MPH262304:MPL262305 MZD262304:MZH262305 NIZ262304:NJD262305 NSV262304:NSZ262305 OCR262304:OCV262305 OMN262304:OMR262305 OWJ262304:OWN262305 PGF262304:PGJ262305 PQB262304:PQF262305 PZX262304:QAB262305 QJT262304:QJX262305 QTP262304:QTT262305 RDL262304:RDP262305 RNH262304:RNL262305 RXD262304:RXH262305 SGZ262304:SHD262305 SQV262304:SQZ262305 TAR262304:TAV262305 TKN262304:TKR262305 TUJ262304:TUN262305 UEF262304:UEJ262305 UOB262304:UOF262305 UXX262304:UYB262305 VHT262304:VHX262305 VRP262304:VRT262305 WBL262304:WBP262305 WLH262304:WLL262305 WVD262304:WVH262305 IR327840:IV327841 SN327840:SR327841 ACJ327840:ACN327841 AMF327840:AMJ327841 AWB327840:AWF327841 BFX327840:BGB327841 BPT327840:BPX327841 BZP327840:BZT327841 CJL327840:CJP327841 CTH327840:CTL327841 DDD327840:DDH327841 DMZ327840:DND327841 DWV327840:DWZ327841 EGR327840:EGV327841 EQN327840:EQR327841 FAJ327840:FAN327841 FKF327840:FKJ327841 FUB327840:FUF327841 GDX327840:GEB327841 GNT327840:GNX327841 GXP327840:GXT327841 HHL327840:HHP327841 HRH327840:HRL327841 IBD327840:IBH327841 IKZ327840:ILD327841 IUV327840:IUZ327841 JER327840:JEV327841 JON327840:JOR327841 JYJ327840:JYN327841 KIF327840:KIJ327841 KSB327840:KSF327841 LBX327840:LCB327841 LLT327840:LLX327841 LVP327840:LVT327841 MFL327840:MFP327841 MPH327840:MPL327841 MZD327840:MZH327841 NIZ327840:NJD327841 NSV327840:NSZ327841 OCR327840:OCV327841 OMN327840:OMR327841 OWJ327840:OWN327841 PGF327840:PGJ327841 PQB327840:PQF327841 PZX327840:QAB327841 QJT327840:QJX327841 QTP327840:QTT327841 RDL327840:RDP327841 RNH327840:RNL327841 RXD327840:RXH327841 SGZ327840:SHD327841 SQV327840:SQZ327841 TAR327840:TAV327841 TKN327840:TKR327841 TUJ327840:TUN327841 UEF327840:UEJ327841 UOB327840:UOF327841 UXX327840:UYB327841 VHT327840:VHX327841 VRP327840:VRT327841 WBL327840:WBP327841 WLH327840:WLL327841 WVD327840:WVH327841 IR393376:IV393377 SN393376:SR393377 ACJ393376:ACN393377 AMF393376:AMJ393377 AWB393376:AWF393377 BFX393376:BGB393377 BPT393376:BPX393377 BZP393376:BZT393377 CJL393376:CJP393377 CTH393376:CTL393377 DDD393376:DDH393377 DMZ393376:DND393377 DWV393376:DWZ393377 EGR393376:EGV393377 EQN393376:EQR393377 FAJ393376:FAN393377 FKF393376:FKJ393377 FUB393376:FUF393377 GDX393376:GEB393377 GNT393376:GNX393377 GXP393376:GXT393377 HHL393376:HHP393377 HRH393376:HRL393377 IBD393376:IBH393377 IKZ393376:ILD393377 IUV393376:IUZ393377 JER393376:JEV393377 JON393376:JOR393377 JYJ393376:JYN393377 KIF393376:KIJ393377 KSB393376:KSF393377 LBX393376:LCB393377 LLT393376:LLX393377 LVP393376:LVT393377 MFL393376:MFP393377 MPH393376:MPL393377 MZD393376:MZH393377 NIZ393376:NJD393377 NSV393376:NSZ393377 OCR393376:OCV393377 OMN393376:OMR393377 OWJ393376:OWN393377 PGF393376:PGJ393377 PQB393376:PQF393377 PZX393376:QAB393377 QJT393376:QJX393377 QTP393376:QTT393377 RDL393376:RDP393377 RNH393376:RNL393377 RXD393376:RXH393377 SGZ393376:SHD393377 SQV393376:SQZ393377 TAR393376:TAV393377 TKN393376:TKR393377 TUJ393376:TUN393377 UEF393376:UEJ393377 UOB393376:UOF393377 UXX393376:UYB393377 VHT393376:VHX393377 VRP393376:VRT393377 WBL393376:WBP393377 WLH393376:WLL393377 WVD393376:WVH393377 IR458912:IV458913 SN458912:SR458913 ACJ458912:ACN458913 AMF458912:AMJ458913 AWB458912:AWF458913 BFX458912:BGB458913 BPT458912:BPX458913 BZP458912:BZT458913 CJL458912:CJP458913 CTH458912:CTL458913 DDD458912:DDH458913 DMZ458912:DND458913 DWV458912:DWZ458913 EGR458912:EGV458913 EQN458912:EQR458913 FAJ458912:FAN458913 FKF458912:FKJ458913 FUB458912:FUF458913 GDX458912:GEB458913 GNT458912:GNX458913 GXP458912:GXT458913 HHL458912:HHP458913 HRH458912:HRL458913 IBD458912:IBH458913 IKZ458912:ILD458913 IUV458912:IUZ458913 JER458912:JEV458913 JON458912:JOR458913 JYJ458912:JYN458913 KIF458912:KIJ458913 KSB458912:KSF458913 LBX458912:LCB458913 LLT458912:LLX458913 LVP458912:LVT458913 MFL458912:MFP458913 MPH458912:MPL458913 MZD458912:MZH458913 NIZ458912:NJD458913 NSV458912:NSZ458913 OCR458912:OCV458913 OMN458912:OMR458913 OWJ458912:OWN458913 PGF458912:PGJ458913 PQB458912:PQF458913 PZX458912:QAB458913 QJT458912:QJX458913 QTP458912:QTT458913 RDL458912:RDP458913 RNH458912:RNL458913 RXD458912:RXH458913 SGZ458912:SHD458913 SQV458912:SQZ458913 TAR458912:TAV458913 TKN458912:TKR458913 TUJ458912:TUN458913 UEF458912:UEJ458913 UOB458912:UOF458913 UXX458912:UYB458913 VHT458912:VHX458913 VRP458912:VRT458913 WBL458912:WBP458913 WLH458912:WLL458913 WVD458912:WVH458913 IR524448:IV524449 SN524448:SR524449 ACJ524448:ACN524449 AMF524448:AMJ524449 AWB524448:AWF524449 BFX524448:BGB524449 BPT524448:BPX524449 BZP524448:BZT524449 CJL524448:CJP524449 CTH524448:CTL524449 DDD524448:DDH524449 DMZ524448:DND524449 DWV524448:DWZ524449 EGR524448:EGV524449 EQN524448:EQR524449 FAJ524448:FAN524449 FKF524448:FKJ524449 FUB524448:FUF524449 GDX524448:GEB524449 GNT524448:GNX524449 GXP524448:GXT524449 HHL524448:HHP524449 HRH524448:HRL524449 IBD524448:IBH524449 IKZ524448:ILD524449 IUV524448:IUZ524449 JER524448:JEV524449 JON524448:JOR524449 JYJ524448:JYN524449 KIF524448:KIJ524449 KSB524448:KSF524449 LBX524448:LCB524449 LLT524448:LLX524449 LVP524448:LVT524449 MFL524448:MFP524449 MPH524448:MPL524449 MZD524448:MZH524449 NIZ524448:NJD524449 NSV524448:NSZ524449 OCR524448:OCV524449 OMN524448:OMR524449 OWJ524448:OWN524449 PGF524448:PGJ524449 PQB524448:PQF524449 PZX524448:QAB524449 QJT524448:QJX524449 QTP524448:QTT524449 RDL524448:RDP524449 RNH524448:RNL524449 RXD524448:RXH524449 SGZ524448:SHD524449 SQV524448:SQZ524449 TAR524448:TAV524449 TKN524448:TKR524449 TUJ524448:TUN524449 UEF524448:UEJ524449 UOB524448:UOF524449 UXX524448:UYB524449 VHT524448:VHX524449 VRP524448:VRT524449 WBL524448:WBP524449 WLH524448:WLL524449 WVD524448:WVH524449 IR589984:IV589985 SN589984:SR589985 ACJ589984:ACN589985 AMF589984:AMJ589985 AWB589984:AWF589985 BFX589984:BGB589985 BPT589984:BPX589985 BZP589984:BZT589985 CJL589984:CJP589985 CTH589984:CTL589985 DDD589984:DDH589985 DMZ589984:DND589985 DWV589984:DWZ589985 EGR589984:EGV589985 EQN589984:EQR589985 FAJ589984:FAN589985 FKF589984:FKJ589985 FUB589984:FUF589985 GDX589984:GEB589985 GNT589984:GNX589985 GXP589984:GXT589985 HHL589984:HHP589985 HRH589984:HRL589985 IBD589984:IBH589985 IKZ589984:ILD589985 IUV589984:IUZ589985 JER589984:JEV589985 JON589984:JOR589985 JYJ589984:JYN589985 KIF589984:KIJ589985 KSB589984:KSF589985 LBX589984:LCB589985 LLT589984:LLX589985 LVP589984:LVT589985 MFL589984:MFP589985 MPH589984:MPL589985 MZD589984:MZH589985 NIZ589984:NJD589985 NSV589984:NSZ589985 OCR589984:OCV589985 OMN589984:OMR589985 OWJ589984:OWN589985 PGF589984:PGJ589985 PQB589984:PQF589985 PZX589984:QAB589985 QJT589984:QJX589985 QTP589984:QTT589985 RDL589984:RDP589985 RNH589984:RNL589985 RXD589984:RXH589985 SGZ589984:SHD589985 SQV589984:SQZ589985 TAR589984:TAV589985 TKN589984:TKR589985 TUJ589984:TUN589985 UEF589984:UEJ589985 UOB589984:UOF589985 UXX589984:UYB589985 VHT589984:VHX589985 VRP589984:VRT589985 WBL589984:WBP589985 WLH589984:WLL589985 WVD589984:WVH589985 IR655520:IV655521 SN655520:SR655521 ACJ655520:ACN655521 AMF655520:AMJ655521 AWB655520:AWF655521 BFX655520:BGB655521 BPT655520:BPX655521 BZP655520:BZT655521 CJL655520:CJP655521 CTH655520:CTL655521 DDD655520:DDH655521 DMZ655520:DND655521 DWV655520:DWZ655521 EGR655520:EGV655521 EQN655520:EQR655521 FAJ655520:FAN655521 FKF655520:FKJ655521 FUB655520:FUF655521 GDX655520:GEB655521 GNT655520:GNX655521 GXP655520:GXT655521 HHL655520:HHP655521 HRH655520:HRL655521 IBD655520:IBH655521 IKZ655520:ILD655521 IUV655520:IUZ655521 JER655520:JEV655521 JON655520:JOR655521 JYJ655520:JYN655521 KIF655520:KIJ655521 KSB655520:KSF655521 LBX655520:LCB655521 LLT655520:LLX655521 LVP655520:LVT655521 MFL655520:MFP655521 MPH655520:MPL655521 MZD655520:MZH655521 NIZ655520:NJD655521 NSV655520:NSZ655521 OCR655520:OCV655521 OMN655520:OMR655521 OWJ655520:OWN655521 PGF655520:PGJ655521 PQB655520:PQF655521 PZX655520:QAB655521 QJT655520:QJX655521 QTP655520:QTT655521 RDL655520:RDP655521 RNH655520:RNL655521 RXD655520:RXH655521 SGZ655520:SHD655521 SQV655520:SQZ655521 TAR655520:TAV655521 TKN655520:TKR655521 TUJ655520:TUN655521 UEF655520:UEJ655521 UOB655520:UOF655521 UXX655520:UYB655521 VHT655520:VHX655521 VRP655520:VRT655521 WBL655520:WBP655521 WLH655520:WLL655521 WVD655520:WVH655521 IR721056:IV721057 SN721056:SR721057 ACJ721056:ACN721057 AMF721056:AMJ721057 AWB721056:AWF721057 BFX721056:BGB721057 BPT721056:BPX721057 BZP721056:BZT721057 CJL721056:CJP721057 CTH721056:CTL721057 DDD721056:DDH721057 DMZ721056:DND721057 DWV721056:DWZ721057 EGR721056:EGV721057 EQN721056:EQR721057 FAJ721056:FAN721057 FKF721056:FKJ721057 FUB721056:FUF721057 GDX721056:GEB721057 GNT721056:GNX721057 GXP721056:GXT721057 HHL721056:HHP721057 HRH721056:HRL721057 IBD721056:IBH721057 IKZ721056:ILD721057 IUV721056:IUZ721057 JER721056:JEV721057 JON721056:JOR721057 JYJ721056:JYN721057 KIF721056:KIJ721057 KSB721056:KSF721057 LBX721056:LCB721057 LLT721056:LLX721057 LVP721056:LVT721057 MFL721056:MFP721057 MPH721056:MPL721057 MZD721056:MZH721057 NIZ721056:NJD721057 NSV721056:NSZ721057 OCR721056:OCV721057 OMN721056:OMR721057 OWJ721056:OWN721057 PGF721056:PGJ721057 PQB721056:PQF721057 PZX721056:QAB721057 QJT721056:QJX721057 QTP721056:QTT721057 RDL721056:RDP721057 RNH721056:RNL721057 RXD721056:RXH721057 SGZ721056:SHD721057 SQV721056:SQZ721057 TAR721056:TAV721057 TKN721056:TKR721057 TUJ721056:TUN721057 UEF721056:UEJ721057 UOB721056:UOF721057 UXX721056:UYB721057 VHT721056:VHX721057 VRP721056:VRT721057 WBL721056:WBP721057 WLH721056:WLL721057 WVD721056:WVH721057 IR786592:IV786593 SN786592:SR786593 ACJ786592:ACN786593 AMF786592:AMJ786593 AWB786592:AWF786593 BFX786592:BGB786593 BPT786592:BPX786593 BZP786592:BZT786593 CJL786592:CJP786593 CTH786592:CTL786593 DDD786592:DDH786593 DMZ786592:DND786593 DWV786592:DWZ786593 EGR786592:EGV786593 EQN786592:EQR786593 FAJ786592:FAN786593 FKF786592:FKJ786593 FUB786592:FUF786593 GDX786592:GEB786593 GNT786592:GNX786593 GXP786592:GXT786593 HHL786592:HHP786593 HRH786592:HRL786593 IBD786592:IBH786593 IKZ786592:ILD786593 IUV786592:IUZ786593 JER786592:JEV786593 JON786592:JOR786593 JYJ786592:JYN786593 KIF786592:KIJ786593 KSB786592:KSF786593 LBX786592:LCB786593 LLT786592:LLX786593 LVP786592:LVT786593 MFL786592:MFP786593 MPH786592:MPL786593 MZD786592:MZH786593 NIZ786592:NJD786593 NSV786592:NSZ786593 OCR786592:OCV786593 OMN786592:OMR786593 OWJ786592:OWN786593 PGF786592:PGJ786593 PQB786592:PQF786593 PZX786592:QAB786593 QJT786592:QJX786593 QTP786592:QTT786593 RDL786592:RDP786593 RNH786592:RNL786593 RXD786592:RXH786593 SGZ786592:SHD786593 SQV786592:SQZ786593 TAR786592:TAV786593 TKN786592:TKR786593 TUJ786592:TUN786593 UEF786592:UEJ786593 UOB786592:UOF786593 UXX786592:UYB786593 VHT786592:VHX786593 VRP786592:VRT786593 WBL786592:WBP786593 WLH786592:WLL786593 WVD786592:WVH786593 IR852128:IV852129 SN852128:SR852129 ACJ852128:ACN852129 AMF852128:AMJ852129 AWB852128:AWF852129 BFX852128:BGB852129 BPT852128:BPX852129 BZP852128:BZT852129 CJL852128:CJP852129 CTH852128:CTL852129 DDD852128:DDH852129 DMZ852128:DND852129 DWV852128:DWZ852129 EGR852128:EGV852129 EQN852128:EQR852129 FAJ852128:FAN852129 FKF852128:FKJ852129 FUB852128:FUF852129 GDX852128:GEB852129 GNT852128:GNX852129 GXP852128:GXT852129 HHL852128:HHP852129 HRH852128:HRL852129 IBD852128:IBH852129 IKZ852128:ILD852129 IUV852128:IUZ852129 JER852128:JEV852129 JON852128:JOR852129 JYJ852128:JYN852129 KIF852128:KIJ852129 KSB852128:KSF852129 LBX852128:LCB852129 LLT852128:LLX852129 LVP852128:LVT852129 MFL852128:MFP852129 MPH852128:MPL852129 MZD852128:MZH852129 NIZ852128:NJD852129 NSV852128:NSZ852129 OCR852128:OCV852129 OMN852128:OMR852129 OWJ852128:OWN852129 PGF852128:PGJ852129 PQB852128:PQF852129 PZX852128:QAB852129 QJT852128:QJX852129 QTP852128:QTT852129 RDL852128:RDP852129 RNH852128:RNL852129 RXD852128:RXH852129 SGZ852128:SHD852129 SQV852128:SQZ852129 TAR852128:TAV852129 TKN852128:TKR852129 TUJ852128:TUN852129 UEF852128:UEJ852129 UOB852128:UOF852129 UXX852128:UYB852129 VHT852128:VHX852129 VRP852128:VRT852129 WBL852128:WBP852129 WLH852128:WLL852129 WVD852128:WVH852129 IR917664:IV917665 SN917664:SR917665 ACJ917664:ACN917665 AMF917664:AMJ917665 AWB917664:AWF917665 BFX917664:BGB917665 BPT917664:BPX917665 BZP917664:BZT917665 CJL917664:CJP917665 CTH917664:CTL917665 DDD917664:DDH917665 DMZ917664:DND917665 DWV917664:DWZ917665 EGR917664:EGV917665 EQN917664:EQR917665 FAJ917664:FAN917665 FKF917664:FKJ917665 FUB917664:FUF917665 GDX917664:GEB917665 GNT917664:GNX917665 GXP917664:GXT917665 HHL917664:HHP917665 HRH917664:HRL917665 IBD917664:IBH917665 IKZ917664:ILD917665 IUV917664:IUZ917665 JER917664:JEV917665 JON917664:JOR917665 JYJ917664:JYN917665 KIF917664:KIJ917665 KSB917664:KSF917665 LBX917664:LCB917665 LLT917664:LLX917665 LVP917664:LVT917665 MFL917664:MFP917665 MPH917664:MPL917665 MZD917664:MZH917665 NIZ917664:NJD917665 NSV917664:NSZ917665 OCR917664:OCV917665 OMN917664:OMR917665 OWJ917664:OWN917665 PGF917664:PGJ917665 PQB917664:PQF917665 PZX917664:QAB917665 QJT917664:QJX917665 QTP917664:QTT917665 RDL917664:RDP917665 RNH917664:RNL917665 RXD917664:RXH917665 SGZ917664:SHD917665 SQV917664:SQZ917665 TAR917664:TAV917665 TKN917664:TKR917665 TUJ917664:TUN917665 UEF917664:UEJ917665 UOB917664:UOF917665 UXX917664:UYB917665 VHT917664:VHX917665 VRP917664:VRT917665 WBL917664:WBP917665 WLH917664:WLL917665 WVD917664:WVH917665 IR983200:IV983201 SN983200:SR983201 ACJ983200:ACN983201 AMF983200:AMJ983201 AWB983200:AWF983201 BFX983200:BGB983201 BPT983200:BPX983201 BZP983200:BZT983201 CJL983200:CJP983201 CTH983200:CTL983201 DDD983200:DDH983201 DMZ983200:DND983201 DWV983200:DWZ983201 EGR983200:EGV983201 EQN983200:EQR983201 FAJ983200:FAN983201 FKF983200:FKJ983201 FUB983200:FUF983201 GDX983200:GEB983201 GNT983200:GNX983201 GXP983200:GXT983201 HHL983200:HHP983201 HRH983200:HRL983201 IBD983200:IBH983201 IKZ983200:ILD983201 IUV983200:IUZ983201 JER983200:JEV983201 JON983200:JOR983201 JYJ983200:JYN983201 KIF983200:KIJ983201 KSB983200:KSF983201 LBX983200:LCB983201 LLT983200:LLX983201 LVP983200:LVT983201 MFL983200:MFP983201 MPH983200:MPL983201 MZD983200:MZH983201 NIZ983200:NJD983201 NSV983200:NSZ983201 OCR983200:OCV983201 OMN983200:OMR983201 OWJ983200:OWN983201 PGF983200:PGJ983201 PQB983200:PQF983201 PZX983200:QAB983201 QJT983200:QJX983201 QTP983200:QTT983201 RDL983200:RDP983201 RNH983200:RNL983201 RXD983200:RXH983201 SGZ983200:SHD983201 SQV983200:SQZ983201 TAR983200:TAV983201 TKN983200:TKR983201 TUJ983200:TUN983201 UEF983200:UEJ983201 UOB983200:UOF983201 UXX983200:UYB983201 VHT983200:VHX983201 VRP983200:VRT983201 WBL983200:WBP983201 WLH983200:WLL983201 WVD983200:WVH983201 IR184 SN184 ACJ184 AMF184 AWB184 BFX184 BPT184 BZP184 CJL184 CTH184 DDD184 DMZ184 DWV184 EGR184 EQN184 FAJ184 FKF184 FUB184 GDX184 GNT184 GXP184 HHL184 HRH184 IBD184 IKZ184 IUV184 JER184 JON184 JYJ184 KIF184 KSB184 LBX184 LLT184 LVP184 MFL184 MPH184 MZD184 NIZ184 NSV184 OCR184 OMN184 OWJ184 PGF184 PQB184 PZX184 QJT184 QTP184 RDL184 RNH184 RXD184 SGZ184 SQV184 TAR184 TKN184 TUJ184 UEF184 UOB184 UXX184 VHT184 VRP184 WBL184 WLH184 WVD184 IR65698 SN65698 ACJ65698 AMF65698 AWB65698 BFX65698 BPT65698 BZP65698 CJL65698 CTH65698 DDD65698 DMZ65698 DWV65698 EGR65698 EQN65698 FAJ65698 FKF65698 FUB65698 GDX65698 GNT65698 GXP65698 HHL65698 HRH65698 IBD65698 IKZ65698 IUV65698 JER65698 JON65698 JYJ65698 KIF65698 KSB65698 LBX65698 LLT65698 LVP65698 MFL65698 MPH65698 MZD65698 NIZ65698 NSV65698 OCR65698 OMN65698 OWJ65698 PGF65698 PQB65698 PZX65698 QJT65698 QTP65698 RDL65698 RNH65698 RXD65698 SGZ65698 SQV65698 TAR65698 TKN65698 TUJ65698 UEF65698 UOB65698 UXX65698 VHT65698 VRP65698 WBL65698 WLH65698 WVD65698 IR131234 SN131234 ACJ131234 AMF131234 AWB131234 BFX131234 BPT131234 BZP131234 CJL131234 CTH131234 DDD131234 DMZ131234 DWV131234 EGR131234 EQN131234 FAJ131234 FKF131234 FUB131234 GDX131234 GNT131234 GXP131234 HHL131234 HRH131234 IBD131234 IKZ131234 IUV131234 JER131234 JON131234 JYJ131234 KIF131234 KSB131234 LBX131234 LLT131234 LVP131234 MFL131234 MPH131234 MZD131234 NIZ131234 NSV131234 OCR131234 OMN131234 OWJ131234 PGF131234 PQB131234 PZX131234 QJT131234 QTP131234 RDL131234 RNH131234 RXD131234 SGZ131234 SQV131234 TAR131234 TKN131234 TUJ131234 UEF131234 UOB131234 UXX131234 VHT131234 VRP131234 WBL131234 WLH131234 WVD131234 IR196770 SN196770 ACJ196770 AMF196770 AWB196770 BFX196770 BPT196770 BZP196770 CJL196770 CTH196770 DDD196770 DMZ196770 DWV196770 EGR196770 EQN196770 FAJ196770 FKF196770 FUB196770 GDX196770 GNT196770 GXP196770 HHL196770 HRH196770 IBD196770 IKZ196770 IUV196770 JER196770 JON196770 JYJ196770 KIF196770 KSB196770 LBX196770 LLT196770 LVP196770 MFL196770 MPH196770 MZD196770 NIZ196770 NSV196770 OCR196770 OMN196770 OWJ196770 PGF196770 PQB196770 PZX196770 QJT196770 QTP196770 RDL196770 RNH196770 RXD196770 SGZ196770 SQV196770 TAR196770 TKN196770 TUJ196770 UEF196770 UOB196770 UXX196770 VHT196770 VRP196770 WBL196770 WLH196770 WVD196770 IR262306 SN262306 ACJ262306 AMF262306 AWB262306 BFX262306 BPT262306 BZP262306 CJL262306 CTH262306 DDD262306 DMZ262306 DWV262306 EGR262306 EQN262306 FAJ262306 FKF262306 FUB262306 GDX262306 GNT262306 GXP262306 HHL262306 HRH262306 IBD262306 IKZ262306 IUV262306 JER262306 JON262306 JYJ262306 KIF262306 KSB262306 LBX262306 LLT262306 LVP262306 MFL262306 MPH262306 MZD262306 NIZ262306 NSV262306 OCR262306 OMN262306 OWJ262306 PGF262306 PQB262306 PZX262306 QJT262306 QTP262306 RDL262306 RNH262306 RXD262306 SGZ262306 SQV262306 TAR262306 TKN262306 TUJ262306 UEF262306 UOB262306 UXX262306 VHT262306 VRP262306 WBL262306 WLH262306 WVD262306 IR327842 SN327842 ACJ327842 AMF327842 AWB327842 BFX327842 BPT327842 BZP327842 CJL327842 CTH327842 DDD327842 DMZ327842 DWV327842 EGR327842 EQN327842 FAJ327842 FKF327842 FUB327842 GDX327842 GNT327842 GXP327842 HHL327842 HRH327842 IBD327842 IKZ327842 IUV327842 JER327842 JON327842 JYJ327842 KIF327842 KSB327842 LBX327842 LLT327842 LVP327842 MFL327842 MPH327842 MZD327842 NIZ327842 NSV327842 OCR327842 OMN327842 OWJ327842 PGF327842 PQB327842 PZX327842 QJT327842 QTP327842 RDL327842 RNH327842 RXD327842 SGZ327842 SQV327842 TAR327842 TKN327842 TUJ327842 UEF327842 UOB327842 UXX327842 VHT327842 VRP327842 WBL327842 WLH327842 WVD327842 IR393378 SN393378 ACJ393378 AMF393378 AWB393378 BFX393378 BPT393378 BZP393378 CJL393378 CTH393378 DDD393378 DMZ393378 DWV393378 EGR393378 EQN393378 FAJ393378 FKF393378 FUB393378 GDX393378 GNT393378 GXP393378 HHL393378 HRH393378 IBD393378 IKZ393378 IUV393378 JER393378 JON393378 JYJ393378 KIF393378 KSB393378 LBX393378 LLT393378 LVP393378 MFL393378 MPH393378 MZD393378 NIZ393378 NSV393378 OCR393378 OMN393378 OWJ393378 PGF393378 PQB393378 PZX393378 QJT393378 QTP393378 RDL393378 RNH393378 RXD393378 SGZ393378 SQV393378 TAR393378 TKN393378 TUJ393378 UEF393378 UOB393378 UXX393378 VHT393378 VRP393378 WBL393378 WLH393378 WVD393378 IR458914 SN458914 ACJ458914 AMF458914 AWB458914 BFX458914 BPT458914 BZP458914 CJL458914 CTH458914 DDD458914 DMZ458914 DWV458914 EGR458914 EQN458914 FAJ458914 FKF458914 FUB458914 GDX458914 GNT458914 GXP458914 HHL458914 HRH458914 IBD458914 IKZ458914 IUV458914 JER458914 JON458914 JYJ458914 KIF458914 KSB458914 LBX458914 LLT458914 LVP458914 MFL458914 MPH458914 MZD458914 NIZ458914 NSV458914 OCR458914 OMN458914 OWJ458914 PGF458914 PQB458914 PZX458914 QJT458914 QTP458914 RDL458914 RNH458914 RXD458914 SGZ458914 SQV458914 TAR458914 TKN458914 TUJ458914 UEF458914 UOB458914 UXX458914 VHT458914 VRP458914 WBL458914 WLH458914 WVD458914 IR524450 SN524450 ACJ524450 AMF524450 AWB524450 BFX524450 BPT524450 BZP524450 CJL524450 CTH524450 DDD524450 DMZ524450 DWV524450 EGR524450 EQN524450 FAJ524450 FKF524450 FUB524450 GDX524450 GNT524450 GXP524450 HHL524450 HRH524450 IBD524450 IKZ524450 IUV524450 JER524450 JON524450 JYJ524450 KIF524450 KSB524450 LBX524450 LLT524450 LVP524450 MFL524450 MPH524450 MZD524450 NIZ524450 NSV524450 OCR524450 OMN524450 OWJ524450 PGF524450 PQB524450 PZX524450 QJT524450 QTP524450 RDL524450 RNH524450 RXD524450 SGZ524450 SQV524450 TAR524450 TKN524450 TUJ524450 UEF524450 UOB524450 UXX524450 VHT524450 VRP524450 WBL524450 WLH524450 WVD524450 IR589986 SN589986 ACJ589986 AMF589986 AWB589986 BFX589986 BPT589986 BZP589986 CJL589986 CTH589986 DDD589986 DMZ589986 DWV589986 EGR589986 EQN589986 FAJ589986 FKF589986 FUB589986 GDX589986 GNT589986 GXP589986 HHL589986 HRH589986 IBD589986 IKZ589986 IUV589986 JER589986 JON589986 JYJ589986 KIF589986 KSB589986 LBX589986 LLT589986 LVP589986 MFL589986 MPH589986 MZD589986 NIZ589986 NSV589986 OCR589986 OMN589986 OWJ589986 PGF589986 PQB589986 PZX589986 QJT589986 QTP589986 RDL589986 RNH589986 RXD589986 SGZ589986 SQV589986 TAR589986 TKN589986 TUJ589986 UEF589986 UOB589986 UXX589986 VHT589986 VRP589986 WBL589986 WLH589986 WVD589986 IR655522 SN655522 ACJ655522 AMF655522 AWB655522 BFX655522 BPT655522 BZP655522 CJL655522 CTH655522 DDD655522 DMZ655522 DWV655522 EGR655522 EQN655522 FAJ655522 FKF655522 FUB655522 GDX655522 GNT655522 GXP655522 HHL655522 HRH655522 IBD655522 IKZ655522 IUV655522 JER655522 JON655522 JYJ655522 KIF655522 KSB655522 LBX655522 LLT655522 LVP655522 MFL655522 MPH655522 MZD655522 NIZ655522 NSV655522 OCR655522 OMN655522 OWJ655522 PGF655522 PQB655522 PZX655522 QJT655522 QTP655522 RDL655522 RNH655522 RXD655522 SGZ655522 SQV655522 TAR655522 TKN655522 TUJ655522 UEF655522 UOB655522 UXX655522 VHT655522 VRP655522 WBL655522 WLH655522 WVD655522 IR721058 SN721058 ACJ721058 AMF721058 AWB721058 BFX721058 BPT721058 BZP721058 CJL721058 CTH721058 DDD721058 DMZ721058 DWV721058 EGR721058 EQN721058 FAJ721058 FKF721058 FUB721058 GDX721058 GNT721058 GXP721058 HHL721058 HRH721058 IBD721058 IKZ721058 IUV721058 JER721058 JON721058 JYJ721058 KIF721058 KSB721058 LBX721058 LLT721058 LVP721058 MFL721058 MPH721058 MZD721058 NIZ721058 NSV721058 OCR721058 OMN721058 OWJ721058 PGF721058 PQB721058 PZX721058 QJT721058 QTP721058 RDL721058 RNH721058 RXD721058 SGZ721058 SQV721058 TAR721058 TKN721058 TUJ721058 UEF721058 UOB721058 UXX721058 VHT721058 VRP721058 WBL721058 WLH721058 WVD721058 IR786594 SN786594 ACJ786594 AMF786594 AWB786594 BFX786594 BPT786594 BZP786594 CJL786594 CTH786594 DDD786594 DMZ786594 DWV786594 EGR786594 EQN786594 FAJ786594 FKF786594 FUB786594 GDX786594 GNT786594 GXP786594 HHL786594 HRH786594 IBD786594 IKZ786594 IUV786594 JER786594 JON786594 JYJ786594 KIF786594 KSB786594 LBX786594 LLT786594 LVP786594 MFL786594 MPH786594 MZD786594 NIZ786594 NSV786594 OCR786594 OMN786594 OWJ786594 PGF786594 PQB786594 PZX786594 QJT786594 QTP786594 RDL786594 RNH786594 RXD786594 SGZ786594 SQV786594 TAR786594 TKN786594 TUJ786594 UEF786594 UOB786594 UXX786594 VHT786594 VRP786594 WBL786594 WLH786594 WVD786594 IR852130 SN852130 ACJ852130 AMF852130 AWB852130 BFX852130 BPT852130 BZP852130 CJL852130 CTH852130 DDD852130 DMZ852130 DWV852130 EGR852130 EQN852130 FAJ852130 FKF852130 FUB852130 GDX852130 GNT852130 GXP852130 HHL852130 HRH852130 IBD852130 IKZ852130 IUV852130 JER852130 JON852130 JYJ852130 KIF852130 KSB852130 LBX852130 LLT852130 LVP852130 MFL852130 MPH852130 MZD852130 NIZ852130 NSV852130 OCR852130 OMN852130 OWJ852130 PGF852130 PQB852130 PZX852130 QJT852130 QTP852130 RDL852130 RNH852130 RXD852130 SGZ852130 SQV852130 TAR852130 TKN852130 TUJ852130 UEF852130 UOB852130 UXX852130 VHT852130 VRP852130 WBL852130 WLH852130 WVD852130 IR917666 SN917666 ACJ917666 AMF917666 AWB917666 BFX917666 BPT917666 BZP917666 CJL917666 CTH917666 DDD917666 DMZ917666 DWV917666 EGR917666 EQN917666 FAJ917666 FKF917666 FUB917666 GDX917666 GNT917666 GXP917666 HHL917666 HRH917666 IBD917666 IKZ917666 IUV917666 JER917666 JON917666 JYJ917666 KIF917666 KSB917666 LBX917666 LLT917666 LVP917666 MFL917666 MPH917666 MZD917666 NIZ917666 NSV917666 OCR917666 OMN917666 OWJ917666 PGF917666 PQB917666 PZX917666 QJT917666 QTP917666 RDL917666 RNH917666 RXD917666 SGZ917666 SQV917666 TAR917666 TKN917666 TUJ917666 UEF917666 UOB917666 UXX917666 VHT917666 VRP917666 WBL917666 WLH917666 WVD917666 IR983202 SN983202 ACJ983202 AMF983202 AWB983202 BFX983202 BPT983202 BZP983202 CJL983202 CTH983202 DDD983202 DMZ983202 DWV983202 EGR983202 EQN983202 FAJ983202 FKF983202 FUB983202 GDX983202 GNT983202 GXP983202 HHL983202 HRH983202 IBD983202 IKZ983202 IUV983202 JER983202 JON983202 JYJ983202 KIF983202 KSB983202 LBX983202 LLT983202 LVP983202 MFL983202 MPH983202 MZD983202 NIZ983202 NSV983202 OCR983202 OMN983202 OWJ983202 PGF983202 PQB983202 PZX983202 QJT983202 QTP983202 RDL983202 RNH983202 RXD983202 SGZ983202 SQV983202 TAR983202 TKN983202 TUJ983202 UEF983202 UOB983202 UXX983202 VHT983202 VRP983202 WBL983202 WLH983202 WVD983202 IT184:IV184 SP184:SR184 ACL184:ACN184 AMH184:AMJ184 AWD184:AWF184 BFZ184:BGB184 BPV184:BPX184 BZR184:BZT184 CJN184:CJP184 CTJ184:CTL184 DDF184:DDH184 DNB184:DND184 DWX184:DWZ184 EGT184:EGV184 EQP184:EQR184 FAL184:FAN184 FKH184:FKJ184 FUD184:FUF184 GDZ184:GEB184 GNV184:GNX184 GXR184:GXT184 HHN184:HHP184 HRJ184:HRL184 IBF184:IBH184 ILB184:ILD184 IUX184:IUZ184 JET184:JEV184 JOP184:JOR184 JYL184:JYN184 KIH184:KIJ184 KSD184:KSF184 LBZ184:LCB184 LLV184:LLX184 LVR184:LVT184 MFN184:MFP184 MPJ184:MPL184 MZF184:MZH184 NJB184:NJD184 NSX184:NSZ184 OCT184:OCV184 OMP184:OMR184 OWL184:OWN184 PGH184:PGJ184 PQD184:PQF184 PZZ184:QAB184 QJV184:QJX184 QTR184:QTT184 RDN184:RDP184 RNJ184:RNL184 RXF184:RXH184 SHB184:SHD184 SQX184:SQZ184 TAT184:TAV184 TKP184:TKR184 TUL184:TUN184 UEH184:UEJ184 UOD184:UOF184 UXZ184:UYB184 VHV184:VHX184 VRR184:VRT184 WBN184:WBP184 WLJ184:WLL184 WVF184:WVH184 IT65698:IV65698 SP65698:SR65698 ACL65698:ACN65698 AMH65698:AMJ65698 AWD65698:AWF65698 BFZ65698:BGB65698 BPV65698:BPX65698 BZR65698:BZT65698 CJN65698:CJP65698 CTJ65698:CTL65698 DDF65698:DDH65698 DNB65698:DND65698 DWX65698:DWZ65698 EGT65698:EGV65698 EQP65698:EQR65698 FAL65698:FAN65698 FKH65698:FKJ65698 FUD65698:FUF65698 GDZ65698:GEB65698 GNV65698:GNX65698 GXR65698:GXT65698 HHN65698:HHP65698 HRJ65698:HRL65698 IBF65698:IBH65698 ILB65698:ILD65698 IUX65698:IUZ65698 JET65698:JEV65698 JOP65698:JOR65698 JYL65698:JYN65698 KIH65698:KIJ65698 KSD65698:KSF65698 LBZ65698:LCB65698 LLV65698:LLX65698 LVR65698:LVT65698 MFN65698:MFP65698 MPJ65698:MPL65698 MZF65698:MZH65698 NJB65698:NJD65698 NSX65698:NSZ65698 OCT65698:OCV65698 OMP65698:OMR65698 OWL65698:OWN65698 PGH65698:PGJ65698 PQD65698:PQF65698 PZZ65698:QAB65698 QJV65698:QJX65698 QTR65698:QTT65698 RDN65698:RDP65698 RNJ65698:RNL65698 RXF65698:RXH65698 SHB65698:SHD65698 SQX65698:SQZ65698 TAT65698:TAV65698 TKP65698:TKR65698 TUL65698:TUN65698 UEH65698:UEJ65698 UOD65698:UOF65698 UXZ65698:UYB65698 VHV65698:VHX65698 VRR65698:VRT65698 WBN65698:WBP65698 WLJ65698:WLL65698 WVF65698:WVH65698 IT131234:IV131234 SP131234:SR131234 ACL131234:ACN131234 AMH131234:AMJ131234 AWD131234:AWF131234 BFZ131234:BGB131234 BPV131234:BPX131234 BZR131234:BZT131234 CJN131234:CJP131234 CTJ131234:CTL131234 DDF131234:DDH131234 DNB131234:DND131234 DWX131234:DWZ131234 EGT131234:EGV131234 EQP131234:EQR131234 FAL131234:FAN131234 FKH131234:FKJ131234 FUD131234:FUF131234 GDZ131234:GEB131234 GNV131234:GNX131234 GXR131234:GXT131234 HHN131234:HHP131234 HRJ131234:HRL131234 IBF131234:IBH131234 ILB131234:ILD131234 IUX131234:IUZ131234 JET131234:JEV131234 JOP131234:JOR131234 JYL131234:JYN131234 KIH131234:KIJ131234 KSD131234:KSF131234 LBZ131234:LCB131234 LLV131234:LLX131234 LVR131234:LVT131234 MFN131234:MFP131234 MPJ131234:MPL131234 MZF131234:MZH131234 NJB131234:NJD131234 NSX131234:NSZ131234 OCT131234:OCV131234 OMP131234:OMR131234 OWL131234:OWN131234 PGH131234:PGJ131234 PQD131234:PQF131234 PZZ131234:QAB131234 QJV131234:QJX131234 QTR131234:QTT131234 RDN131234:RDP131234 RNJ131234:RNL131234 RXF131234:RXH131234 SHB131234:SHD131234 SQX131234:SQZ131234 TAT131234:TAV131234 TKP131234:TKR131234 TUL131234:TUN131234 UEH131234:UEJ131234 UOD131234:UOF131234 UXZ131234:UYB131234 VHV131234:VHX131234 VRR131234:VRT131234 WBN131234:WBP131234 WLJ131234:WLL131234 WVF131234:WVH131234 IT196770:IV196770 SP196770:SR196770 ACL196770:ACN196770 AMH196770:AMJ196770 AWD196770:AWF196770 BFZ196770:BGB196770 BPV196770:BPX196770 BZR196770:BZT196770 CJN196770:CJP196770 CTJ196770:CTL196770 DDF196770:DDH196770 DNB196770:DND196770 DWX196770:DWZ196770 EGT196770:EGV196770 EQP196770:EQR196770 FAL196770:FAN196770 FKH196770:FKJ196770 FUD196770:FUF196770 GDZ196770:GEB196770 GNV196770:GNX196770 GXR196770:GXT196770 HHN196770:HHP196770 HRJ196770:HRL196770 IBF196770:IBH196770 ILB196770:ILD196770 IUX196770:IUZ196770 JET196770:JEV196770 JOP196770:JOR196770 JYL196770:JYN196770 KIH196770:KIJ196770 KSD196770:KSF196770 LBZ196770:LCB196770 LLV196770:LLX196770 LVR196770:LVT196770 MFN196770:MFP196770 MPJ196770:MPL196770 MZF196770:MZH196770 NJB196770:NJD196770 NSX196770:NSZ196770 OCT196770:OCV196770 OMP196770:OMR196770 OWL196770:OWN196770 PGH196770:PGJ196770 PQD196770:PQF196770 PZZ196770:QAB196770 QJV196770:QJX196770 QTR196770:QTT196770 RDN196770:RDP196770 RNJ196770:RNL196770 RXF196770:RXH196770 SHB196770:SHD196770 SQX196770:SQZ196770 TAT196770:TAV196770 TKP196770:TKR196770 TUL196770:TUN196770 UEH196770:UEJ196770 UOD196770:UOF196770 UXZ196770:UYB196770 VHV196770:VHX196770 VRR196770:VRT196770 WBN196770:WBP196770 WLJ196770:WLL196770 WVF196770:WVH196770 IT262306:IV262306 SP262306:SR262306 ACL262306:ACN262306 AMH262306:AMJ262306 AWD262306:AWF262306 BFZ262306:BGB262306 BPV262306:BPX262306 BZR262306:BZT262306 CJN262306:CJP262306 CTJ262306:CTL262306 DDF262306:DDH262306 DNB262306:DND262306 DWX262306:DWZ262306 EGT262306:EGV262306 EQP262306:EQR262306 FAL262306:FAN262306 FKH262306:FKJ262306 FUD262306:FUF262306 GDZ262306:GEB262306 GNV262306:GNX262306 GXR262306:GXT262306 HHN262306:HHP262306 HRJ262306:HRL262306 IBF262306:IBH262306 ILB262306:ILD262306 IUX262306:IUZ262306 JET262306:JEV262306 JOP262306:JOR262306 JYL262306:JYN262306 KIH262306:KIJ262306 KSD262306:KSF262306 LBZ262306:LCB262306 LLV262306:LLX262306 LVR262306:LVT262306 MFN262306:MFP262306 MPJ262306:MPL262306 MZF262306:MZH262306 NJB262306:NJD262306 NSX262306:NSZ262306 OCT262306:OCV262306 OMP262306:OMR262306 OWL262306:OWN262306 PGH262306:PGJ262306 PQD262306:PQF262306 PZZ262306:QAB262306 QJV262306:QJX262306 QTR262306:QTT262306 RDN262306:RDP262306 RNJ262306:RNL262306 RXF262306:RXH262306 SHB262306:SHD262306 SQX262306:SQZ262306 TAT262306:TAV262306 TKP262306:TKR262306 TUL262306:TUN262306 UEH262306:UEJ262306 UOD262306:UOF262306 UXZ262306:UYB262306 VHV262306:VHX262306 VRR262306:VRT262306 WBN262306:WBP262306 WLJ262306:WLL262306 WVF262306:WVH262306 IT327842:IV327842 SP327842:SR327842 ACL327842:ACN327842 AMH327842:AMJ327842 AWD327842:AWF327842 BFZ327842:BGB327842 BPV327842:BPX327842 BZR327842:BZT327842 CJN327842:CJP327842 CTJ327842:CTL327842 DDF327842:DDH327842 DNB327842:DND327842 DWX327842:DWZ327842 EGT327842:EGV327842 EQP327842:EQR327842 FAL327842:FAN327842 FKH327842:FKJ327842 FUD327842:FUF327842 GDZ327842:GEB327842 GNV327842:GNX327842 GXR327842:GXT327842 HHN327842:HHP327842 HRJ327842:HRL327842 IBF327842:IBH327842 ILB327842:ILD327842 IUX327842:IUZ327842 JET327842:JEV327842 JOP327842:JOR327842 JYL327842:JYN327842 KIH327842:KIJ327842 KSD327842:KSF327842 LBZ327842:LCB327842 LLV327842:LLX327842 LVR327842:LVT327842 MFN327842:MFP327842 MPJ327842:MPL327842 MZF327842:MZH327842 NJB327842:NJD327842 NSX327842:NSZ327842 OCT327842:OCV327842 OMP327842:OMR327842 OWL327842:OWN327842 PGH327842:PGJ327842 PQD327842:PQF327842 PZZ327842:QAB327842 QJV327842:QJX327842 QTR327842:QTT327842 RDN327842:RDP327842 RNJ327842:RNL327842 RXF327842:RXH327842 SHB327842:SHD327842 SQX327842:SQZ327842 TAT327842:TAV327842 TKP327842:TKR327842 TUL327842:TUN327842 UEH327842:UEJ327842 UOD327842:UOF327842 UXZ327842:UYB327842 VHV327842:VHX327842 VRR327842:VRT327842 WBN327842:WBP327842 WLJ327842:WLL327842 WVF327842:WVH327842 IT393378:IV393378 SP393378:SR393378 ACL393378:ACN393378 AMH393378:AMJ393378 AWD393378:AWF393378 BFZ393378:BGB393378 BPV393378:BPX393378 BZR393378:BZT393378 CJN393378:CJP393378 CTJ393378:CTL393378 DDF393378:DDH393378 DNB393378:DND393378 DWX393378:DWZ393378 EGT393378:EGV393378 EQP393378:EQR393378 FAL393378:FAN393378 FKH393378:FKJ393378 FUD393378:FUF393378 GDZ393378:GEB393378 GNV393378:GNX393378 GXR393378:GXT393378 HHN393378:HHP393378 HRJ393378:HRL393378 IBF393378:IBH393378 ILB393378:ILD393378 IUX393378:IUZ393378 JET393378:JEV393378 JOP393378:JOR393378 JYL393378:JYN393378 KIH393378:KIJ393378 KSD393378:KSF393378 LBZ393378:LCB393378 LLV393378:LLX393378 LVR393378:LVT393378 MFN393378:MFP393378 MPJ393378:MPL393378 MZF393378:MZH393378 NJB393378:NJD393378 NSX393378:NSZ393378 OCT393378:OCV393378 OMP393378:OMR393378 OWL393378:OWN393378 PGH393378:PGJ393378 PQD393378:PQF393378 PZZ393378:QAB393378 QJV393378:QJX393378 QTR393378:QTT393378 RDN393378:RDP393378 RNJ393378:RNL393378 RXF393378:RXH393378 SHB393378:SHD393378 SQX393378:SQZ393378 TAT393378:TAV393378 TKP393378:TKR393378 TUL393378:TUN393378 UEH393378:UEJ393378 UOD393378:UOF393378 UXZ393378:UYB393378 VHV393378:VHX393378 VRR393378:VRT393378 WBN393378:WBP393378 WLJ393378:WLL393378 WVF393378:WVH393378 IT458914:IV458914 SP458914:SR458914 ACL458914:ACN458914 AMH458914:AMJ458914 AWD458914:AWF458914 BFZ458914:BGB458914 BPV458914:BPX458914 BZR458914:BZT458914 CJN458914:CJP458914 CTJ458914:CTL458914 DDF458914:DDH458914 DNB458914:DND458914 DWX458914:DWZ458914 EGT458914:EGV458914 EQP458914:EQR458914 FAL458914:FAN458914 FKH458914:FKJ458914 FUD458914:FUF458914 GDZ458914:GEB458914 GNV458914:GNX458914 GXR458914:GXT458914 HHN458914:HHP458914 HRJ458914:HRL458914 IBF458914:IBH458914 ILB458914:ILD458914 IUX458914:IUZ458914 JET458914:JEV458914 JOP458914:JOR458914 JYL458914:JYN458914 KIH458914:KIJ458914 KSD458914:KSF458914 LBZ458914:LCB458914 LLV458914:LLX458914 LVR458914:LVT458914 MFN458914:MFP458914 MPJ458914:MPL458914 MZF458914:MZH458914 NJB458914:NJD458914 NSX458914:NSZ458914 OCT458914:OCV458914 OMP458914:OMR458914 OWL458914:OWN458914 PGH458914:PGJ458914 PQD458914:PQF458914 PZZ458914:QAB458914 QJV458914:QJX458914 QTR458914:QTT458914 RDN458914:RDP458914 RNJ458914:RNL458914 RXF458914:RXH458914 SHB458914:SHD458914 SQX458914:SQZ458914 TAT458914:TAV458914 TKP458914:TKR458914 TUL458914:TUN458914 UEH458914:UEJ458914 UOD458914:UOF458914 UXZ458914:UYB458914 VHV458914:VHX458914 VRR458914:VRT458914 WBN458914:WBP458914 WLJ458914:WLL458914 WVF458914:WVH458914 IT524450:IV524450 SP524450:SR524450 ACL524450:ACN524450 AMH524450:AMJ524450 AWD524450:AWF524450 BFZ524450:BGB524450 BPV524450:BPX524450 BZR524450:BZT524450 CJN524450:CJP524450 CTJ524450:CTL524450 DDF524450:DDH524450 DNB524450:DND524450 DWX524450:DWZ524450 EGT524450:EGV524450 EQP524450:EQR524450 FAL524450:FAN524450 FKH524450:FKJ524450 FUD524450:FUF524450 GDZ524450:GEB524450 GNV524450:GNX524450 GXR524450:GXT524450 HHN524450:HHP524450 HRJ524450:HRL524450 IBF524450:IBH524450 ILB524450:ILD524450 IUX524450:IUZ524450 JET524450:JEV524450 JOP524450:JOR524450 JYL524450:JYN524450 KIH524450:KIJ524450 KSD524450:KSF524450 LBZ524450:LCB524450 LLV524450:LLX524450 LVR524450:LVT524450 MFN524450:MFP524450 MPJ524450:MPL524450 MZF524450:MZH524450 NJB524450:NJD524450 NSX524450:NSZ524450 OCT524450:OCV524450 OMP524450:OMR524450 OWL524450:OWN524450 PGH524450:PGJ524450 PQD524450:PQF524450 PZZ524450:QAB524450 QJV524450:QJX524450 QTR524450:QTT524450 RDN524450:RDP524450 RNJ524450:RNL524450 RXF524450:RXH524450 SHB524450:SHD524450 SQX524450:SQZ524450 TAT524450:TAV524450 TKP524450:TKR524450 TUL524450:TUN524450 UEH524450:UEJ524450 UOD524450:UOF524450 UXZ524450:UYB524450 VHV524450:VHX524450 VRR524450:VRT524450 WBN524450:WBP524450 WLJ524450:WLL524450 WVF524450:WVH524450 IT589986:IV589986 SP589986:SR589986 ACL589986:ACN589986 AMH589986:AMJ589986 AWD589986:AWF589986 BFZ589986:BGB589986 BPV589986:BPX589986 BZR589986:BZT589986 CJN589986:CJP589986 CTJ589986:CTL589986 DDF589986:DDH589986 DNB589986:DND589986 DWX589986:DWZ589986 EGT589986:EGV589986 EQP589986:EQR589986 FAL589986:FAN589986 FKH589986:FKJ589986 FUD589986:FUF589986 GDZ589986:GEB589986 GNV589986:GNX589986 GXR589986:GXT589986 HHN589986:HHP589986 HRJ589986:HRL589986 IBF589986:IBH589986 ILB589986:ILD589986 IUX589986:IUZ589986 JET589986:JEV589986 JOP589986:JOR589986 JYL589986:JYN589986 KIH589986:KIJ589986 KSD589986:KSF589986 LBZ589986:LCB589986 LLV589986:LLX589986 LVR589986:LVT589986 MFN589986:MFP589986 MPJ589986:MPL589986 MZF589986:MZH589986 NJB589986:NJD589986 NSX589986:NSZ589986 OCT589986:OCV589986 OMP589986:OMR589986 OWL589986:OWN589986 PGH589986:PGJ589986 PQD589986:PQF589986 PZZ589986:QAB589986 QJV589986:QJX589986 QTR589986:QTT589986 RDN589986:RDP589986 RNJ589986:RNL589986 RXF589986:RXH589986 SHB589986:SHD589986 SQX589986:SQZ589986 TAT589986:TAV589986 TKP589986:TKR589986 TUL589986:TUN589986 UEH589986:UEJ589986 UOD589986:UOF589986 UXZ589986:UYB589986 VHV589986:VHX589986 VRR589986:VRT589986 WBN589986:WBP589986 WLJ589986:WLL589986 WVF589986:WVH589986 IT655522:IV655522 SP655522:SR655522 ACL655522:ACN655522 AMH655522:AMJ655522 AWD655522:AWF655522 BFZ655522:BGB655522 BPV655522:BPX655522 BZR655522:BZT655522 CJN655522:CJP655522 CTJ655522:CTL655522 DDF655522:DDH655522 DNB655522:DND655522 DWX655522:DWZ655522 EGT655522:EGV655522 EQP655522:EQR655522 FAL655522:FAN655522 FKH655522:FKJ655522 FUD655522:FUF655522 GDZ655522:GEB655522 GNV655522:GNX655522 GXR655522:GXT655522 HHN655522:HHP655522 HRJ655522:HRL655522 IBF655522:IBH655522 ILB655522:ILD655522 IUX655522:IUZ655522 JET655522:JEV655522 JOP655522:JOR655522 JYL655522:JYN655522 KIH655522:KIJ655522 KSD655522:KSF655522 LBZ655522:LCB655522 LLV655522:LLX655522 LVR655522:LVT655522 MFN655522:MFP655522 MPJ655522:MPL655522 MZF655522:MZH655522 NJB655522:NJD655522 NSX655522:NSZ655522 OCT655522:OCV655522 OMP655522:OMR655522 OWL655522:OWN655522 PGH655522:PGJ655522 PQD655522:PQF655522 PZZ655522:QAB655522 QJV655522:QJX655522 QTR655522:QTT655522 RDN655522:RDP655522 RNJ655522:RNL655522 RXF655522:RXH655522 SHB655522:SHD655522 SQX655522:SQZ655522 TAT655522:TAV655522 TKP655522:TKR655522 TUL655522:TUN655522 UEH655522:UEJ655522 UOD655522:UOF655522 UXZ655522:UYB655522 VHV655522:VHX655522 VRR655522:VRT655522 WBN655522:WBP655522 WLJ655522:WLL655522 WVF655522:WVH655522 IT721058:IV721058 SP721058:SR721058 ACL721058:ACN721058 AMH721058:AMJ721058 AWD721058:AWF721058 BFZ721058:BGB721058 BPV721058:BPX721058 BZR721058:BZT721058 CJN721058:CJP721058 CTJ721058:CTL721058 DDF721058:DDH721058 DNB721058:DND721058 DWX721058:DWZ721058 EGT721058:EGV721058 EQP721058:EQR721058 FAL721058:FAN721058 FKH721058:FKJ721058 FUD721058:FUF721058 GDZ721058:GEB721058 GNV721058:GNX721058 GXR721058:GXT721058 HHN721058:HHP721058 HRJ721058:HRL721058 IBF721058:IBH721058 ILB721058:ILD721058 IUX721058:IUZ721058 JET721058:JEV721058 JOP721058:JOR721058 JYL721058:JYN721058 KIH721058:KIJ721058 KSD721058:KSF721058 LBZ721058:LCB721058 LLV721058:LLX721058 LVR721058:LVT721058 MFN721058:MFP721058 MPJ721058:MPL721058 MZF721058:MZH721058 NJB721058:NJD721058 NSX721058:NSZ721058 OCT721058:OCV721058 OMP721058:OMR721058 OWL721058:OWN721058 PGH721058:PGJ721058 PQD721058:PQF721058 PZZ721058:QAB721058 QJV721058:QJX721058 QTR721058:QTT721058 RDN721058:RDP721058 RNJ721058:RNL721058 RXF721058:RXH721058 SHB721058:SHD721058 SQX721058:SQZ721058 TAT721058:TAV721058 TKP721058:TKR721058 TUL721058:TUN721058 UEH721058:UEJ721058 UOD721058:UOF721058 UXZ721058:UYB721058 VHV721058:VHX721058 VRR721058:VRT721058 WBN721058:WBP721058 WLJ721058:WLL721058 WVF721058:WVH721058 IT786594:IV786594 SP786594:SR786594 ACL786594:ACN786594 AMH786594:AMJ786594 AWD786594:AWF786594 BFZ786594:BGB786594 BPV786594:BPX786594 BZR786594:BZT786594 CJN786594:CJP786594 CTJ786594:CTL786594 DDF786594:DDH786594 DNB786594:DND786594 DWX786594:DWZ786594 EGT786594:EGV786594 EQP786594:EQR786594 FAL786594:FAN786594 FKH786594:FKJ786594 FUD786594:FUF786594 GDZ786594:GEB786594 GNV786594:GNX786594 GXR786594:GXT786594 HHN786594:HHP786594 HRJ786594:HRL786594 IBF786594:IBH786594 ILB786594:ILD786594 IUX786594:IUZ786594 JET786594:JEV786594 JOP786594:JOR786594 JYL786594:JYN786594 KIH786594:KIJ786594 KSD786594:KSF786594 LBZ786594:LCB786594 LLV786594:LLX786594 LVR786594:LVT786594 MFN786594:MFP786594 MPJ786594:MPL786594 MZF786594:MZH786594 NJB786594:NJD786594 NSX786594:NSZ786594 OCT786594:OCV786594 OMP786594:OMR786594 OWL786594:OWN786594 PGH786594:PGJ786594 PQD786594:PQF786594 PZZ786594:QAB786594 QJV786594:QJX786594 QTR786594:QTT786594 RDN786594:RDP786594 RNJ786594:RNL786594 RXF786594:RXH786594 SHB786594:SHD786594 SQX786594:SQZ786594 TAT786594:TAV786594 TKP786594:TKR786594 TUL786594:TUN786594 UEH786594:UEJ786594 UOD786594:UOF786594 UXZ786594:UYB786594 VHV786594:VHX786594 VRR786594:VRT786594 WBN786594:WBP786594 WLJ786594:WLL786594 WVF786594:WVH786594 IT852130:IV852130 SP852130:SR852130 ACL852130:ACN852130 AMH852130:AMJ852130 AWD852130:AWF852130 BFZ852130:BGB852130 BPV852130:BPX852130 BZR852130:BZT852130 CJN852130:CJP852130 CTJ852130:CTL852130 DDF852130:DDH852130 DNB852130:DND852130 DWX852130:DWZ852130 EGT852130:EGV852130 EQP852130:EQR852130 FAL852130:FAN852130 FKH852130:FKJ852130 FUD852130:FUF852130 GDZ852130:GEB852130 GNV852130:GNX852130 GXR852130:GXT852130 HHN852130:HHP852130 HRJ852130:HRL852130 IBF852130:IBH852130 ILB852130:ILD852130 IUX852130:IUZ852130 JET852130:JEV852130 JOP852130:JOR852130 JYL852130:JYN852130 KIH852130:KIJ852130 KSD852130:KSF852130 LBZ852130:LCB852130 LLV852130:LLX852130 LVR852130:LVT852130 MFN852130:MFP852130 MPJ852130:MPL852130 MZF852130:MZH852130 NJB852130:NJD852130 NSX852130:NSZ852130 OCT852130:OCV852130 OMP852130:OMR852130 OWL852130:OWN852130 PGH852130:PGJ852130 PQD852130:PQF852130 PZZ852130:QAB852130 QJV852130:QJX852130 QTR852130:QTT852130 RDN852130:RDP852130 RNJ852130:RNL852130 RXF852130:RXH852130 SHB852130:SHD852130 SQX852130:SQZ852130 TAT852130:TAV852130 TKP852130:TKR852130 TUL852130:TUN852130 UEH852130:UEJ852130 UOD852130:UOF852130 UXZ852130:UYB852130 VHV852130:VHX852130 VRR852130:VRT852130 WBN852130:WBP852130 WLJ852130:WLL852130 WVF852130:WVH852130 IT917666:IV917666 SP917666:SR917666 ACL917666:ACN917666 AMH917666:AMJ917666 AWD917666:AWF917666 BFZ917666:BGB917666 BPV917666:BPX917666 BZR917666:BZT917666 CJN917666:CJP917666 CTJ917666:CTL917666 DDF917666:DDH917666 DNB917666:DND917666 DWX917666:DWZ917666 EGT917666:EGV917666 EQP917666:EQR917666 FAL917666:FAN917666 FKH917666:FKJ917666 FUD917666:FUF917666 GDZ917666:GEB917666 GNV917666:GNX917666 GXR917666:GXT917666 HHN917666:HHP917666 HRJ917666:HRL917666 IBF917666:IBH917666 ILB917666:ILD917666 IUX917666:IUZ917666 JET917666:JEV917666 JOP917666:JOR917666 JYL917666:JYN917666 KIH917666:KIJ917666 KSD917666:KSF917666 LBZ917666:LCB917666 LLV917666:LLX917666 LVR917666:LVT917666 MFN917666:MFP917666 MPJ917666:MPL917666 MZF917666:MZH917666 NJB917666:NJD917666 NSX917666:NSZ917666 OCT917666:OCV917666 OMP917666:OMR917666 OWL917666:OWN917666 PGH917666:PGJ917666 PQD917666:PQF917666 PZZ917666:QAB917666 QJV917666:QJX917666 QTR917666:QTT917666 RDN917666:RDP917666 RNJ917666:RNL917666 RXF917666:RXH917666 SHB917666:SHD917666 SQX917666:SQZ917666 TAT917666:TAV917666 TKP917666:TKR917666 TUL917666:TUN917666 UEH917666:UEJ917666 UOD917666:UOF917666 UXZ917666:UYB917666 VHV917666:VHX917666 VRR917666:VRT917666 WBN917666:WBP917666 WLJ917666:WLL917666 WVF917666:WVH917666 IT983202:IV983202 SP983202:SR983202 ACL983202:ACN983202 AMH983202:AMJ983202 AWD983202:AWF983202 BFZ983202:BGB983202 BPV983202:BPX983202 BZR983202:BZT983202 CJN983202:CJP983202 CTJ983202:CTL983202 DDF983202:DDH983202 DNB983202:DND983202 DWX983202:DWZ983202 EGT983202:EGV983202 EQP983202:EQR983202 FAL983202:FAN983202 FKH983202:FKJ983202 FUD983202:FUF983202 GDZ983202:GEB983202 GNV983202:GNX983202 GXR983202:GXT983202 HHN983202:HHP983202 HRJ983202:HRL983202 IBF983202:IBH983202 ILB983202:ILD983202 IUX983202:IUZ983202 JET983202:JEV983202 JOP983202:JOR983202 JYL983202:JYN983202 KIH983202:KIJ983202 KSD983202:KSF983202 LBZ983202:LCB983202 LLV983202:LLX983202 LVR983202:LVT983202 MFN983202:MFP983202 MPJ983202:MPL983202 MZF983202:MZH983202 NJB983202:NJD983202 NSX983202:NSZ983202 OCT983202:OCV983202 OMP983202:OMR983202 OWL983202:OWN983202 PGH983202:PGJ983202 PQD983202:PQF983202 PZZ983202:QAB983202 QJV983202:QJX983202 QTR983202:QTT983202 RDN983202:RDP983202 RNJ983202:RNL983202 RXF983202:RXH983202 SHB983202:SHD983202 SQX983202:SQZ983202 TAT983202:TAV983202 TKP983202:TKR983202 TUL983202:TUN983202 UEH983202:UEJ983202 UOD983202:UOF983202 UXZ983202:UYB983202 VHV983202:VHX983202 VRR983202:VRT983202 WBN983202:WBP983202 WLJ983202:WLL983202 WVF983202:WVH983202 IT187:IV187 SP187:SR187 ACL187:ACN187 AMH187:AMJ187 AWD187:AWF187 BFZ187:BGB187 BPV187:BPX187 BZR187:BZT187 CJN187:CJP187 CTJ187:CTL187 DDF187:DDH187 DNB187:DND187 DWX187:DWZ187 EGT187:EGV187 EQP187:EQR187 FAL187:FAN187 FKH187:FKJ187 FUD187:FUF187 GDZ187:GEB187 GNV187:GNX187 GXR187:GXT187 HHN187:HHP187 HRJ187:HRL187 IBF187:IBH187 ILB187:ILD187 IUX187:IUZ187 JET187:JEV187 JOP187:JOR187 JYL187:JYN187 KIH187:KIJ187 KSD187:KSF187 LBZ187:LCB187 LLV187:LLX187 LVR187:LVT187 MFN187:MFP187 MPJ187:MPL187 MZF187:MZH187 NJB187:NJD187 NSX187:NSZ187 OCT187:OCV187 OMP187:OMR187 OWL187:OWN187 PGH187:PGJ187 PQD187:PQF187 PZZ187:QAB187 QJV187:QJX187 QTR187:QTT187 RDN187:RDP187 RNJ187:RNL187 RXF187:RXH187 SHB187:SHD187 SQX187:SQZ187 TAT187:TAV187 TKP187:TKR187 TUL187:TUN187 UEH187:UEJ187 UOD187:UOF187 UXZ187:UYB187 VHV187:VHX187 VRR187:VRT187 WBN187:WBP187 WLJ187:WLL187 WVF187:WVH187 IT65701:IV65701 SP65701:SR65701 ACL65701:ACN65701 AMH65701:AMJ65701 AWD65701:AWF65701 BFZ65701:BGB65701 BPV65701:BPX65701 BZR65701:BZT65701 CJN65701:CJP65701 CTJ65701:CTL65701 DDF65701:DDH65701 DNB65701:DND65701 DWX65701:DWZ65701 EGT65701:EGV65701 EQP65701:EQR65701 FAL65701:FAN65701 FKH65701:FKJ65701 FUD65701:FUF65701 GDZ65701:GEB65701 GNV65701:GNX65701 GXR65701:GXT65701 HHN65701:HHP65701 HRJ65701:HRL65701 IBF65701:IBH65701 ILB65701:ILD65701 IUX65701:IUZ65701 JET65701:JEV65701 JOP65701:JOR65701 JYL65701:JYN65701 KIH65701:KIJ65701 KSD65701:KSF65701 LBZ65701:LCB65701 LLV65701:LLX65701 LVR65701:LVT65701 MFN65701:MFP65701 MPJ65701:MPL65701 MZF65701:MZH65701 NJB65701:NJD65701 NSX65701:NSZ65701 OCT65701:OCV65701 OMP65701:OMR65701 OWL65701:OWN65701 PGH65701:PGJ65701 PQD65701:PQF65701 PZZ65701:QAB65701 QJV65701:QJX65701 QTR65701:QTT65701 RDN65701:RDP65701 RNJ65701:RNL65701 RXF65701:RXH65701 SHB65701:SHD65701 SQX65701:SQZ65701 TAT65701:TAV65701 TKP65701:TKR65701 TUL65701:TUN65701 UEH65701:UEJ65701 UOD65701:UOF65701 UXZ65701:UYB65701 VHV65701:VHX65701 VRR65701:VRT65701 WBN65701:WBP65701 WLJ65701:WLL65701 WVF65701:WVH65701 IT131237:IV131237 SP131237:SR131237 ACL131237:ACN131237 AMH131237:AMJ131237 AWD131237:AWF131237 BFZ131237:BGB131237 BPV131237:BPX131237 BZR131237:BZT131237 CJN131237:CJP131237 CTJ131237:CTL131237 DDF131237:DDH131237 DNB131237:DND131237 DWX131237:DWZ131237 EGT131237:EGV131237 EQP131237:EQR131237 FAL131237:FAN131237 FKH131237:FKJ131237 FUD131237:FUF131237 GDZ131237:GEB131237 GNV131237:GNX131237 GXR131237:GXT131237 HHN131237:HHP131237 HRJ131237:HRL131237 IBF131237:IBH131237 ILB131237:ILD131237 IUX131237:IUZ131237 JET131237:JEV131237 JOP131237:JOR131237 JYL131237:JYN131237 KIH131237:KIJ131237 KSD131237:KSF131237 LBZ131237:LCB131237 LLV131237:LLX131237 LVR131237:LVT131237 MFN131237:MFP131237 MPJ131237:MPL131237 MZF131237:MZH131237 NJB131237:NJD131237 NSX131237:NSZ131237 OCT131237:OCV131237 OMP131237:OMR131237 OWL131237:OWN131237 PGH131237:PGJ131237 PQD131237:PQF131237 PZZ131237:QAB131237 QJV131237:QJX131237 QTR131237:QTT131237 RDN131237:RDP131237 RNJ131237:RNL131237 RXF131237:RXH131237 SHB131237:SHD131237 SQX131237:SQZ131237 TAT131237:TAV131237 TKP131237:TKR131237 TUL131237:TUN131237 UEH131237:UEJ131237 UOD131237:UOF131237 UXZ131237:UYB131237 VHV131237:VHX131237 VRR131237:VRT131237 WBN131237:WBP131237 WLJ131237:WLL131237 WVF131237:WVH131237 IT196773:IV196773 SP196773:SR196773 ACL196773:ACN196773 AMH196773:AMJ196773 AWD196773:AWF196773 BFZ196773:BGB196773 BPV196773:BPX196773 BZR196773:BZT196773 CJN196773:CJP196773 CTJ196773:CTL196773 DDF196773:DDH196773 DNB196773:DND196773 DWX196773:DWZ196773 EGT196773:EGV196773 EQP196773:EQR196773 FAL196773:FAN196773 FKH196773:FKJ196773 FUD196773:FUF196773 GDZ196773:GEB196773 GNV196773:GNX196773 GXR196773:GXT196773 HHN196773:HHP196773 HRJ196773:HRL196773 IBF196773:IBH196773 ILB196773:ILD196773 IUX196773:IUZ196773 JET196773:JEV196773 JOP196773:JOR196773 JYL196773:JYN196773 KIH196773:KIJ196773 KSD196773:KSF196773 LBZ196773:LCB196773 LLV196773:LLX196773 LVR196773:LVT196773 MFN196773:MFP196773 MPJ196773:MPL196773 MZF196773:MZH196773 NJB196773:NJD196773 NSX196773:NSZ196773 OCT196773:OCV196773 OMP196773:OMR196773 OWL196773:OWN196773 PGH196773:PGJ196773 PQD196773:PQF196773 PZZ196773:QAB196773 QJV196773:QJX196773 QTR196773:QTT196773 RDN196773:RDP196773 RNJ196773:RNL196773 RXF196773:RXH196773 SHB196773:SHD196773 SQX196773:SQZ196773 TAT196773:TAV196773 TKP196773:TKR196773 TUL196773:TUN196773 UEH196773:UEJ196773 UOD196773:UOF196773 UXZ196773:UYB196773 VHV196773:VHX196773 VRR196773:VRT196773 WBN196773:WBP196773 WLJ196773:WLL196773 WVF196773:WVH196773 IT262309:IV262309 SP262309:SR262309 ACL262309:ACN262309 AMH262309:AMJ262309 AWD262309:AWF262309 BFZ262309:BGB262309 BPV262309:BPX262309 BZR262309:BZT262309 CJN262309:CJP262309 CTJ262309:CTL262309 DDF262309:DDH262309 DNB262309:DND262309 DWX262309:DWZ262309 EGT262309:EGV262309 EQP262309:EQR262309 FAL262309:FAN262309 FKH262309:FKJ262309 FUD262309:FUF262309 GDZ262309:GEB262309 GNV262309:GNX262309 GXR262309:GXT262309 HHN262309:HHP262309 HRJ262309:HRL262309 IBF262309:IBH262309 ILB262309:ILD262309 IUX262309:IUZ262309 JET262309:JEV262309 JOP262309:JOR262309 JYL262309:JYN262309 KIH262309:KIJ262309 KSD262309:KSF262309 LBZ262309:LCB262309 LLV262309:LLX262309 LVR262309:LVT262309 MFN262309:MFP262309 MPJ262309:MPL262309 MZF262309:MZH262309 NJB262309:NJD262309 NSX262309:NSZ262309 OCT262309:OCV262309 OMP262309:OMR262309 OWL262309:OWN262309 PGH262309:PGJ262309 PQD262309:PQF262309 PZZ262309:QAB262309 QJV262309:QJX262309 QTR262309:QTT262309 RDN262309:RDP262309 RNJ262309:RNL262309 RXF262309:RXH262309 SHB262309:SHD262309 SQX262309:SQZ262309 TAT262309:TAV262309 TKP262309:TKR262309 TUL262309:TUN262309 UEH262309:UEJ262309 UOD262309:UOF262309 UXZ262309:UYB262309 VHV262309:VHX262309 VRR262309:VRT262309 WBN262309:WBP262309 WLJ262309:WLL262309 WVF262309:WVH262309 IT327845:IV327845 SP327845:SR327845 ACL327845:ACN327845 AMH327845:AMJ327845 AWD327845:AWF327845 BFZ327845:BGB327845 BPV327845:BPX327845 BZR327845:BZT327845 CJN327845:CJP327845 CTJ327845:CTL327845 DDF327845:DDH327845 DNB327845:DND327845 DWX327845:DWZ327845 EGT327845:EGV327845 EQP327845:EQR327845 FAL327845:FAN327845 FKH327845:FKJ327845 FUD327845:FUF327845 GDZ327845:GEB327845 GNV327845:GNX327845 GXR327845:GXT327845 HHN327845:HHP327845 HRJ327845:HRL327845 IBF327845:IBH327845 ILB327845:ILD327845 IUX327845:IUZ327845 JET327845:JEV327845 JOP327845:JOR327845 JYL327845:JYN327845 KIH327845:KIJ327845 KSD327845:KSF327845 LBZ327845:LCB327845 LLV327845:LLX327845 LVR327845:LVT327845 MFN327845:MFP327845 MPJ327845:MPL327845 MZF327845:MZH327845 NJB327845:NJD327845 NSX327845:NSZ327845 OCT327845:OCV327845 OMP327845:OMR327845 OWL327845:OWN327845 PGH327845:PGJ327845 PQD327845:PQF327845 PZZ327845:QAB327845 QJV327845:QJX327845 QTR327845:QTT327845 RDN327845:RDP327845 RNJ327845:RNL327845 RXF327845:RXH327845 SHB327845:SHD327845 SQX327845:SQZ327845 TAT327845:TAV327845 TKP327845:TKR327845 TUL327845:TUN327845 UEH327845:UEJ327845 UOD327845:UOF327845 UXZ327845:UYB327845 VHV327845:VHX327845 VRR327845:VRT327845 WBN327845:WBP327845 WLJ327845:WLL327845 WVF327845:WVH327845 IT393381:IV393381 SP393381:SR393381 ACL393381:ACN393381 AMH393381:AMJ393381 AWD393381:AWF393381 BFZ393381:BGB393381 BPV393381:BPX393381 BZR393381:BZT393381 CJN393381:CJP393381 CTJ393381:CTL393381 DDF393381:DDH393381 DNB393381:DND393381 DWX393381:DWZ393381 EGT393381:EGV393381 EQP393381:EQR393381 FAL393381:FAN393381 FKH393381:FKJ393381 FUD393381:FUF393381 GDZ393381:GEB393381 GNV393381:GNX393381 GXR393381:GXT393381 HHN393381:HHP393381 HRJ393381:HRL393381 IBF393381:IBH393381 ILB393381:ILD393381 IUX393381:IUZ393381 JET393381:JEV393381 JOP393381:JOR393381 JYL393381:JYN393381 KIH393381:KIJ393381 KSD393381:KSF393381 LBZ393381:LCB393381 LLV393381:LLX393381 LVR393381:LVT393381 MFN393381:MFP393381 MPJ393381:MPL393381 MZF393381:MZH393381 NJB393381:NJD393381 NSX393381:NSZ393381 OCT393381:OCV393381 OMP393381:OMR393381 OWL393381:OWN393381 PGH393381:PGJ393381 PQD393381:PQF393381 PZZ393381:QAB393381 QJV393381:QJX393381 QTR393381:QTT393381 RDN393381:RDP393381 RNJ393381:RNL393381 RXF393381:RXH393381 SHB393381:SHD393381 SQX393381:SQZ393381 TAT393381:TAV393381 TKP393381:TKR393381 TUL393381:TUN393381 UEH393381:UEJ393381 UOD393381:UOF393381 UXZ393381:UYB393381 VHV393381:VHX393381 VRR393381:VRT393381 WBN393381:WBP393381 WLJ393381:WLL393381 WVF393381:WVH393381 IT458917:IV458917 SP458917:SR458917 ACL458917:ACN458917 AMH458917:AMJ458917 AWD458917:AWF458917 BFZ458917:BGB458917 BPV458917:BPX458917 BZR458917:BZT458917 CJN458917:CJP458917 CTJ458917:CTL458917 DDF458917:DDH458917 DNB458917:DND458917 DWX458917:DWZ458917 EGT458917:EGV458917 EQP458917:EQR458917 FAL458917:FAN458917 FKH458917:FKJ458917 FUD458917:FUF458917 GDZ458917:GEB458917 GNV458917:GNX458917 GXR458917:GXT458917 HHN458917:HHP458917 HRJ458917:HRL458917 IBF458917:IBH458917 ILB458917:ILD458917 IUX458917:IUZ458917 JET458917:JEV458917 JOP458917:JOR458917 JYL458917:JYN458917 KIH458917:KIJ458917 KSD458917:KSF458917 LBZ458917:LCB458917 LLV458917:LLX458917 LVR458917:LVT458917 MFN458917:MFP458917 MPJ458917:MPL458917 MZF458917:MZH458917 NJB458917:NJD458917 NSX458917:NSZ458917 OCT458917:OCV458917 OMP458917:OMR458917 OWL458917:OWN458917 PGH458917:PGJ458917 PQD458917:PQF458917 PZZ458917:QAB458917 QJV458917:QJX458917 QTR458917:QTT458917 RDN458917:RDP458917 RNJ458917:RNL458917 RXF458917:RXH458917 SHB458917:SHD458917 SQX458917:SQZ458917 TAT458917:TAV458917 TKP458917:TKR458917 TUL458917:TUN458917 UEH458917:UEJ458917 UOD458917:UOF458917 UXZ458917:UYB458917 VHV458917:VHX458917 VRR458917:VRT458917 WBN458917:WBP458917 WLJ458917:WLL458917 WVF458917:WVH458917 IT524453:IV524453 SP524453:SR524453 ACL524453:ACN524453 AMH524453:AMJ524453 AWD524453:AWF524453 BFZ524453:BGB524453 BPV524453:BPX524453 BZR524453:BZT524453 CJN524453:CJP524453 CTJ524453:CTL524453 DDF524453:DDH524453 DNB524453:DND524453 DWX524453:DWZ524453 EGT524453:EGV524453 EQP524453:EQR524453 FAL524453:FAN524453 FKH524453:FKJ524453 FUD524453:FUF524453 GDZ524453:GEB524453 GNV524453:GNX524453 GXR524453:GXT524453 HHN524453:HHP524453 HRJ524453:HRL524453 IBF524453:IBH524453 ILB524453:ILD524453 IUX524453:IUZ524453 JET524453:JEV524453 JOP524453:JOR524453 JYL524453:JYN524453 KIH524453:KIJ524453 KSD524453:KSF524453 LBZ524453:LCB524453 LLV524453:LLX524453 LVR524453:LVT524453 MFN524453:MFP524453 MPJ524453:MPL524453 MZF524453:MZH524453 NJB524453:NJD524453 NSX524453:NSZ524453 OCT524453:OCV524453 OMP524453:OMR524453 OWL524453:OWN524453 PGH524453:PGJ524453 PQD524453:PQF524453 PZZ524453:QAB524453 QJV524453:QJX524453 QTR524453:QTT524453 RDN524453:RDP524453 RNJ524453:RNL524453 RXF524453:RXH524453 SHB524453:SHD524453 SQX524453:SQZ524453 TAT524453:TAV524453 TKP524453:TKR524453 TUL524453:TUN524453 UEH524453:UEJ524453 UOD524453:UOF524453 UXZ524453:UYB524453 VHV524453:VHX524453 VRR524453:VRT524453 WBN524453:WBP524453 WLJ524453:WLL524453 WVF524453:WVH524453 IT589989:IV589989 SP589989:SR589989 ACL589989:ACN589989 AMH589989:AMJ589989 AWD589989:AWF589989 BFZ589989:BGB589989 BPV589989:BPX589989 BZR589989:BZT589989 CJN589989:CJP589989 CTJ589989:CTL589989 DDF589989:DDH589989 DNB589989:DND589989 DWX589989:DWZ589989 EGT589989:EGV589989 EQP589989:EQR589989 FAL589989:FAN589989 FKH589989:FKJ589989 FUD589989:FUF589989 GDZ589989:GEB589989 GNV589989:GNX589989 GXR589989:GXT589989 HHN589989:HHP589989 HRJ589989:HRL589989 IBF589989:IBH589989 ILB589989:ILD589989 IUX589989:IUZ589989 JET589989:JEV589989 JOP589989:JOR589989 JYL589989:JYN589989 KIH589989:KIJ589989 KSD589989:KSF589989 LBZ589989:LCB589989 LLV589989:LLX589989 LVR589989:LVT589989 MFN589989:MFP589989 MPJ589989:MPL589989 MZF589989:MZH589989 NJB589989:NJD589989 NSX589989:NSZ589989 OCT589989:OCV589989 OMP589989:OMR589989 OWL589989:OWN589989 PGH589989:PGJ589989 PQD589989:PQF589989 PZZ589989:QAB589989 QJV589989:QJX589989 QTR589989:QTT589989 RDN589989:RDP589989 RNJ589989:RNL589989 RXF589989:RXH589989 SHB589989:SHD589989 SQX589989:SQZ589989 TAT589989:TAV589989 TKP589989:TKR589989 TUL589989:TUN589989 UEH589989:UEJ589989 UOD589989:UOF589989 UXZ589989:UYB589989 VHV589989:VHX589989 VRR589989:VRT589989 WBN589989:WBP589989 WLJ589989:WLL589989 WVF589989:WVH589989 IT655525:IV655525 SP655525:SR655525 ACL655525:ACN655525 AMH655525:AMJ655525 AWD655525:AWF655525 BFZ655525:BGB655525 BPV655525:BPX655525 BZR655525:BZT655525 CJN655525:CJP655525 CTJ655525:CTL655525 DDF655525:DDH655525 DNB655525:DND655525 DWX655525:DWZ655525 EGT655525:EGV655525 EQP655525:EQR655525 FAL655525:FAN655525 FKH655525:FKJ655525 FUD655525:FUF655525 GDZ655525:GEB655525 GNV655525:GNX655525 GXR655525:GXT655525 HHN655525:HHP655525 HRJ655525:HRL655525 IBF655525:IBH655525 ILB655525:ILD655525 IUX655525:IUZ655525 JET655525:JEV655525 JOP655525:JOR655525 JYL655525:JYN655525 KIH655525:KIJ655525 KSD655525:KSF655525 LBZ655525:LCB655525 LLV655525:LLX655525 LVR655525:LVT655525 MFN655525:MFP655525 MPJ655525:MPL655525 MZF655525:MZH655525 NJB655525:NJD655525 NSX655525:NSZ655525 OCT655525:OCV655525 OMP655525:OMR655525 OWL655525:OWN655525 PGH655525:PGJ655525 PQD655525:PQF655525 PZZ655525:QAB655525 QJV655525:QJX655525 QTR655525:QTT655525 RDN655525:RDP655525 RNJ655525:RNL655525 RXF655525:RXH655525 SHB655525:SHD655525 SQX655525:SQZ655525 TAT655525:TAV655525 TKP655525:TKR655525 TUL655525:TUN655525 UEH655525:UEJ655525 UOD655525:UOF655525 UXZ655525:UYB655525 VHV655525:VHX655525 VRR655525:VRT655525 WBN655525:WBP655525 WLJ655525:WLL655525 WVF655525:WVH655525 IT721061:IV721061 SP721061:SR721061 ACL721061:ACN721061 AMH721061:AMJ721061 AWD721061:AWF721061 BFZ721061:BGB721061 BPV721061:BPX721061 BZR721061:BZT721061 CJN721061:CJP721061 CTJ721061:CTL721061 DDF721061:DDH721061 DNB721061:DND721061 DWX721061:DWZ721061 EGT721061:EGV721061 EQP721061:EQR721061 FAL721061:FAN721061 FKH721061:FKJ721061 FUD721061:FUF721061 GDZ721061:GEB721061 GNV721061:GNX721061 GXR721061:GXT721061 HHN721061:HHP721061 HRJ721061:HRL721061 IBF721061:IBH721061 ILB721061:ILD721061 IUX721061:IUZ721061 JET721061:JEV721061 JOP721061:JOR721061 JYL721061:JYN721061 KIH721061:KIJ721061 KSD721061:KSF721061 LBZ721061:LCB721061 LLV721061:LLX721061 LVR721061:LVT721061 MFN721061:MFP721061 MPJ721061:MPL721061 MZF721061:MZH721061 NJB721061:NJD721061 NSX721061:NSZ721061 OCT721061:OCV721061 OMP721061:OMR721061 OWL721061:OWN721061 PGH721061:PGJ721061 PQD721061:PQF721061 PZZ721061:QAB721061 QJV721061:QJX721061 QTR721061:QTT721061 RDN721061:RDP721061 RNJ721061:RNL721061 RXF721061:RXH721061 SHB721061:SHD721061 SQX721061:SQZ721061 TAT721061:TAV721061 TKP721061:TKR721061 TUL721061:TUN721061 UEH721061:UEJ721061 UOD721061:UOF721061 UXZ721061:UYB721061 VHV721061:VHX721061 VRR721061:VRT721061 WBN721061:WBP721061 WLJ721061:WLL721061 WVF721061:WVH721061 IT786597:IV786597 SP786597:SR786597 ACL786597:ACN786597 AMH786597:AMJ786597 AWD786597:AWF786597 BFZ786597:BGB786597 BPV786597:BPX786597 BZR786597:BZT786597 CJN786597:CJP786597 CTJ786597:CTL786597 DDF786597:DDH786597 DNB786597:DND786597 DWX786597:DWZ786597 EGT786597:EGV786597 EQP786597:EQR786597 FAL786597:FAN786597 FKH786597:FKJ786597 FUD786597:FUF786597 GDZ786597:GEB786597 GNV786597:GNX786597 GXR786597:GXT786597 HHN786597:HHP786597 HRJ786597:HRL786597 IBF786597:IBH786597 ILB786597:ILD786597 IUX786597:IUZ786597 JET786597:JEV786597 JOP786597:JOR786597 JYL786597:JYN786597 KIH786597:KIJ786597 KSD786597:KSF786597 LBZ786597:LCB786597 LLV786597:LLX786597 LVR786597:LVT786597 MFN786597:MFP786597 MPJ786597:MPL786597 MZF786597:MZH786597 NJB786597:NJD786597 NSX786597:NSZ786597 OCT786597:OCV786597 OMP786597:OMR786597 OWL786597:OWN786597 PGH786597:PGJ786597 PQD786597:PQF786597 PZZ786597:QAB786597 QJV786597:QJX786597 QTR786597:QTT786597 RDN786597:RDP786597 RNJ786597:RNL786597 RXF786597:RXH786597 SHB786597:SHD786597 SQX786597:SQZ786597 TAT786597:TAV786597 TKP786597:TKR786597 TUL786597:TUN786597 UEH786597:UEJ786597 UOD786597:UOF786597 UXZ786597:UYB786597 VHV786597:VHX786597 VRR786597:VRT786597 WBN786597:WBP786597 WLJ786597:WLL786597 WVF786597:WVH786597 IT852133:IV852133 SP852133:SR852133 ACL852133:ACN852133 AMH852133:AMJ852133 AWD852133:AWF852133 BFZ852133:BGB852133 BPV852133:BPX852133 BZR852133:BZT852133 CJN852133:CJP852133 CTJ852133:CTL852133 DDF852133:DDH852133 DNB852133:DND852133 DWX852133:DWZ852133 EGT852133:EGV852133 EQP852133:EQR852133 FAL852133:FAN852133 FKH852133:FKJ852133 FUD852133:FUF852133 GDZ852133:GEB852133 GNV852133:GNX852133 GXR852133:GXT852133 HHN852133:HHP852133 HRJ852133:HRL852133 IBF852133:IBH852133 ILB852133:ILD852133 IUX852133:IUZ852133 JET852133:JEV852133 JOP852133:JOR852133 JYL852133:JYN852133 KIH852133:KIJ852133 KSD852133:KSF852133 LBZ852133:LCB852133 LLV852133:LLX852133 LVR852133:LVT852133 MFN852133:MFP852133 MPJ852133:MPL852133 MZF852133:MZH852133 NJB852133:NJD852133 NSX852133:NSZ852133 OCT852133:OCV852133 OMP852133:OMR852133 OWL852133:OWN852133 PGH852133:PGJ852133 PQD852133:PQF852133 PZZ852133:QAB852133 QJV852133:QJX852133 QTR852133:QTT852133 RDN852133:RDP852133 RNJ852133:RNL852133 RXF852133:RXH852133 SHB852133:SHD852133 SQX852133:SQZ852133 TAT852133:TAV852133 TKP852133:TKR852133 TUL852133:TUN852133 UEH852133:UEJ852133 UOD852133:UOF852133 UXZ852133:UYB852133 VHV852133:VHX852133 VRR852133:VRT852133 WBN852133:WBP852133 WLJ852133:WLL852133 WVF852133:WVH852133 IT917669:IV917669 SP917669:SR917669 ACL917669:ACN917669 AMH917669:AMJ917669 AWD917669:AWF917669 BFZ917669:BGB917669 BPV917669:BPX917669 BZR917669:BZT917669 CJN917669:CJP917669 CTJ917669:CTL917669 DDF917669:DDH917669 DNB917669:DND917669 DWX917669:DWZ917669 EGT917669:EGV917669 EQP917669:EQR917669 FAL917669:FAN917669 FKH917669:FKJ917669 FUD917669:FUF917669 GDZ917669:GEB917669 GNV917669:GNX917669 GXR917669:GXT917669 HHN917669:HHP917669 HRJ917669:HRL917669 IBF917669:IBH917669 ILB917669:ILD917669 IUX917669:IUZ917669 JET917669:JEV917669 JOP917669:JOR917669 JYL917669:JYN917669 KIH917669:KIJ917669 KSD917669:KSF917669 LBZ917669:LCB917669 LLV917669:LLX917669 LVR917669:LVT917669 MFN917669:MFP917669 MPJ917669:MPL917669 MZF917669:MZH917669 NJB917669:NJD917669 NSX917669:NSZ917669 OCT917669:OCV917669 OMP917669:OMR917669 OWL917669:OWN917669 PGH917669:PGJ917669 PQD917669:PQF917669 PZZ917669:QAB917669 QJV917669:QJX917669 QTR917669:QTT917669 RDN917669:RDP917669 RNJ917669:RNL917669 RXF917669:RXH917669 SHB917669:SHD917669 SQX917669:SQZ917669 TAT917669:TAV917669 TKP917669:TKR917669 TUL917669:TUN917669 UEH917669:UEJ917669 UOD917669:UOF917669 UXZ917669:UYB917669 VHV917669:VHX917669 VRR917669:VRT917669 WBN917669:WBP917669 WLJ917669:WLL917669 WVF917669:WVH917669 IT983205:IV983205 SP983205:SR983205 ACL983205:ACN983205 AMH983205:AMJ983205 AWD983205:AWF983205 BFZ983205:BGB983205 BPV983205:BPX983205 BZR983205:BZT983205 CJN983205:CJP983205 CTJ983205:CTL983205 DDF983205:DDH983205 DNB983205:DND983205 DWX983205:DWZ983205 EGT983205:EGV983205 EQP983205:EQR983205 FAL983205:FAN983205 FKH983205:FKJ983205 FUD983205:FUF983205 GDZ983205:GEB983205 GNV983205:GNX983205 GXR983205:GXT983205 HHN983205:HHP983205 HRJ983205:HRL983205 IBF983205:IBH983205 ILB983205:ILD983205 IUX983205:IUZ983205 JET983205:JEV983205 JOP983205:JOR983205 JYL983205:JYN983205 KIH983205:KIJ983205 KSD983205:KSF983205 LBZ983205:LCB983205 LLV983205:LLX983205 LVR983205:LVT983205 MFN983205:MFP983205 MPJ983205:MPL983205 MZF983205:MZH983205 NJB983205:NJD983205 NSX983205:NSZ983205 OCT983205:OCV983205 OMP983205:OMR983205 OWL983205:OWN983205 PGH983205:PGJ983205 PQD983205:PQF983205 PZZ983205:QAB983205 QJV983205:QJX983205 QTR983205:QTT983205 RDN983205:RDP983205 RNJ983205:RNL983205 RXF983205:RXH983205 SHB983205:SHD983205 SQX983205:SQZ983205 TAT983205:TAV983205 TKP983205:TKR983205 TUL983205:TUN983205 UEH983205:UEJ983205 UOD983205:UOF983205 UXZ983205:UYB983205 VHV983205:VHX983205 VRR983205:VRT983205 WBN983205:WBP983205 WLJ983205:WLL983205 WVF983205:WVH983205 IR187 SN187 ACJ187 AMF187 AWB187 BFX187 BPT187 BZP187 CJL187 CTH187 DDD187 DMZ187 DWV187 EGR187 EQN187 FAJ187 FKF187 FUB187 GDX187 GNT187 GXP187 HHL187 HRH187 IBD187 IKZ187 IUV187 JER187 JON187 JYJ187 KIF187 KSB187 LBX187 LLT187 LVP187 MFL187 MPH187 MZD187 NIZ187 NSV187 OCR187 OMN187 OWJ187 PGF187 PQB187 PZX187 QJT187 QTP187 RDL187 RNH187 RXD187 SGZ187 SQV187 TAR187 TKN187 TUJ187 UEF187 UOB187 UXX187 VHT187 VRP187 WBL187 WLH187 WVD187 IR65701 SN65701 ACJ65701 AMF65701 AWB65701 BFX65701 BPT65701 BZP65701 CJL65701 CTH65701 DDD65701 DMZ65701 DWV65701 EGR65701 EQN65701 FAJ65701 FKF65701 FUB65701 GDX65701 GNT65701 GXP65701 HHL65701 HRH65701 IBD65701 IKZ65701 IUV65701 JER65701 JON65701 JYJ65701 KIF65701 KSB65701 LBX65701 LLT65701 LVP65701 MFL65701 MPH65701 MZD65701 NIZ65701 NSV65701 OCR65701 OMN65701 OWJ65701 PGF65701 PQB65701 PZX65701 QJT65701 QTP65701 RDL65701 RNH65701 RXD65701 SGZ65701 SQV65701 TAR65701 TKN65701 TUJ65701 UEF65701 UOB65701 UXX65701 VHT65701 VRP65701 WBL65701 WLH65701 WVD65701 IR131237 SN131237 ACJ131237 AMF131237 AWB131237 BFX131237 BPT131237 BZP131237 CJL131237 CTH131237 DDD131237 DMZ131237 DWV131237 EGR131237 EQN131237 FAJ131237 FKF131237 FUB131237 GDX131237 GNT131237 GXP131237 HHL131237 HRH131237 IBD131237 IKZ131237 IUV131237 JER131237 JON131237 JYJ131237 KIF131237 KSB131237 LBX131237 LLT131237 LVP131237 MFL131237 MPH131237 MZD131237 NIZ131237 NSV131237 OCR131237 OMN131237 OWJ131237 PGF131237 PQB131237 PZX131237 QJT131237 QTP131237 RDL131237 RNH131237 RXD131237 SGZ131237 SQV131237 TAR131237 TKN131237 TUJ131237 UEF131237 UOB131237 UXX131237 VHT131237 VRP131237 WBL131237 WLH131237 WVD131237 IR196773 SN196773 ACJ196773 AMF196773 AWB196773 BFX196773 BPT196773 BZP196773 CJL196773 CTH196773 DDD196773 DMZ196773 DWV196773 EGR196773 EQN196773 FAJ196773 FKF196773 FUB196773 GDX196773 GNT196773 GXP196773 HHL196773 HRH196773 IBD196773 IKZ196773 IUV196773 JER196773 JON196773 JYJ196773 KIF196773 KSB196773 LBX196773 LLT196773 LVP196773 MFL196773 MPH196773 MZD196773 NIZ196773 NSV196773 OCR196773 OMN196773 OWJ196773 PGF196773 PQB196773 PZX196773 QJT196773 QTP196773 RDL196773 RNH196773 RXD196773 SGZ196773 SQV196773 TAR196773 TKN196773 TUJ196773 UEF196773 UOB196773 UXX196773 VHT196773 VRP196773 WBL196773 WLH196773 WVD196773 IR262309 SN262309 ACJ262309 AMF262309 AWB262309 BFX262309 BPT262309 BZP262309 CJL262309 CTH262309 DDD262309 DMZ262309 DWV262309 EGR262309 EQN262309 FAJ262309 FKF262309 FUB262309 GDX262309 GNT262309 GXP262309 HHL262309 HRH262309 IBD262309 IKZ262309 IUV262309 JER262309 JON262309 JYJ262309 KIF262309 KSB262309 LBX262309 LLT262309 LVP262309 MFL262309 MPH262309 MZD262309 NIZ262309 NSV262309 OCR262309 OMN262309 OWJ262309 PGF262309 PQB262309 PZX262309 QJT262309 QTP262309 RDL262309 RNH262309 RXD262309 SGZ262309 SQV262309 TAR262309 TKN262309 TUJ262309 UEF262309 UOB262309 UXX262309 VHT262309 VRP262309 WBL262309 WLH262309 WVD262309 IR327845 SN327845 ACJ327845 AMF327845 AWB327845 BFX327845 BPT327845 BZP327845 CJL327845 CTH327845 DDD327845 DMZ327845 DWV327845 EGR327845 EQN327845 FAJ327845 FKF327845 FUB327845 GDX327845 GNT327845 GXP327845 HHL327845 HRH327845 IBD327845 IKZ327845 IUV327845 JER327845 JON327845 JYJ327845 KIF327845 KSB327845 LBX327845 LLT327845 LVP327845 MFL327845 MPH327845 MZD327845 NIZ327845 NSV327845 OCR327845 OMN327845 OWJ327845 PGF327845 PQB327845 PZX327845 QJT327845 QTP327845 RDL327845 RNH327845 RXD327845 SGZ327845 SQV327845 TAR327845 TKN327845 TUJ327845 UEF327845 UOB327845 UXX327845 VHT327845 VRP327845 WBL327845 WLH327845 WVD327845 IR393381 SN393381 ACJ393381 AMF393381 AWB393381 BFX393381 BPT393381 BZP393381 CJL393381 CTH393381 DDD393381 DMZ393381 DWV393381 EGR393381 EQN393381 FAJ393381 FKF393381 FUB393381 GDX393381 GNT393381 GXP393381 HHL393381 HRH393381 IBD393381 IKZ393381 IUV393381 JER393381 JON393381 JYJ393381 KIF393381 KSB393381 LBX393381 LLT393381 LVP393381 MFL393381 MPH393381 MZD393381 NIZ393381 NSV393381 OCR393381 OMN393381 OWJ393381 PGF393381 PQB393381 PZX393381 QJT393381 QTP393381 RDL393381 RNH393381 RXD393381 SGZ393381 SQV393381 TAR393381 TKN393381 TUJ393381 UEF393381 UOB393381 UXX393381 VHT393381 VRP393381 WBL393381 WLH393381 WVD393381 IR458917 SN458917 ACJ458917 AMF458917 AWB458917 BFX458917 BPT458917 BZP458917 CJL458917 CTH458917 DDD458917 DMZ458917 DWV458917 EGR458917 EQN458917 FAJ458917 FKF458917 FUB458917 GDX458917 GNT458917 GXP458917 HHL458917 HRH458917 IBD458917 IKZ458917 IUV458917 JER458917 JON458917 JYJ458917 KIF458917 KSB458917 LBX458917 LLT458917 LVP458917 MFL458917 MPH458917 MZD458917 NIZ458917 NSV458917 OCR458917 OMN458917 OWJ458917 PGF458917 PQB458917 PZX458917 QJT458917 QTP458917 RDL458917 RNH458917 RXD458917 SGZ458917 SQV458917 TAR458917 TKN458917 TUJ458917 UEF458917 UOB458917 UXX458917 VHT458917 VRP458917 WBL458917 WLH458917 WVD458917 IR524453 SN524453 ACJ524453 AMF524453 AWB524453 BFX524453 BPT524453 BZP524453 CJL524453 CTH524453 DDD524453 DMZ524453 DWV524453 EGR524453 EQN524453 FAJ524453 FKF524453 FUB524453 GDX524453 GNT524453 GXP524453 HHL524453 HRH524453 IBD524453 IKZ524453 IUV524453 JER524453 JON524453 JYJ524453 KIF524453 KSB524453 LBX524453 LLT524453 LVP524453 MFL524453 MPH524453 MZD524453 NIZ524453 NSV524453 OCR524453 OMN524453 OWJ524453 PGF524453 PQB524453 PZX524453 QJT524453 QTP524453 RDL524453 RNH524453 RXD524453 SGZ524453 SQV524453 TAR524453 TKN524453 TUJ524453 UEF524453 UOB524453 UXX524453 VHT524453 VRP524453 WBL524453 WLH524453 WVD524453 IR589989 SN589989 ACJ589989 AMF589989 AWB589989 BFX589989 BPT589989 BZP589989 CJL589989 CTH589989 DDD589989 DMZ589989 DWV589989 EGR589989 EQN589989 FAJ589989 FKF589989 FUB589989 GDX589989 GNT589989 GXP589989 HHL589989 HRH589989 IBD589989 IKZ589989 IUV589989 JER589989 JON589989 JYJ589989 KIF589989 KSB589989 LBX589989 LLT589989 LVP589989 MFL589989 MPH589989 MZD589989 NIZ589989 NSV589989 OCR589989 OMN589989 OWJ589989 PGF589989 PQB589989 PZX589989 QJT589989 QTP589989 RDL589989 RNH589989 RXD589989 SGZ589989 SQV589989 TAR589989 TKN589989 TUJ589989 UEF589989 UOB589989 UXX589989 VHT589989 VRP589989 WBL589989 WLH589989 WVD589989 IR655525 SN655525 ACJ655525 AMF655525 AWB655525 BFX655525 BPT655525 BZP655525 CJL655525 CTH655525 DDD655525 DMZ655525 DWV655525 EGR655525 EQN655525 FAJ655525 FKF655525 FUB655525 GDX655525 GNT655525 GXP655525 HHL655525 HRH655525 IBD655525 IKZ655525 IUV655525 JER655525 JON655525 JYJ655525 KIF655525 KSB655525 LBX655525 LLT655525 LVP655525 MFL655525 MPH655525 MZD655525 NIZ655525 NSV655525 OCR655525 OMN655525 OWJ655525 PGF655525 PQB655525 PZX655525 QJT655525 QTP655525 RDL655525 RNH655525 RXD655525 SGZ655525 SQV655525 TAR655525 TKN655525 TUJ655525 UEF655525 UOB655525 UXX655525 VHT655525 VRP655525 WBL655525 WLH655525 WVD655525 IR721061 SN721061 ACJ721061 AMF721061 AWB721061 BFX721061 BPT721061 BZP721061 CJL721061 CTH721061 DDD721061 DMZ721061 DWV721061 EGR721061 EQN721061 FAJ721061 FKF721061 FUB721061 GDX721061 GNT721061 GXP721061 HHL721061 HRH721061 IBD721061 IKZ721061 IUV721061 JER721061 JON721061 JYJ721061 KIF721061 KSB721061 LBX721061 LLT721061 LVP721061 MFL721061 MPH721061 MZD721061 NIZ721061 NSV721061 OCR721061 OMN721061 OWJ721061 PGF721061 PQB721061 PZX721061 QJT721061 QTP721061 RDL721061 RNH721061 RXD721061 SGZ721061 SQV721061 TAR721061 TKN721061 TUJ721061 UEF721061 UOB721061 UXX721061 VHT721061 VRP721061 WBL721061 WLH721061 WVD721061 IR786597 SN786597 ACJ786597 AMF786597 AWB786597 BFX786597 BPT786597 BZP786597 CJL786597 CTH786597 DDD786597 DMZ786597 DWV786597 EGR786597 EQN786597 FAJ786597 FKF786597 FUB786597 GDX786597 GNT786597 GXP786597 HHL786597 HRH786597 IBD786597 IKZ786597 IUV786597 JER786597 JON786597 JYJ786597 KIF786597 KSB786597 LBX786597 LLT786597 LVP786597 MFL786597 MPH786597 MZD786597 NIZ786597 NSV786597 OCR786597 OMN786597 OWJ786597 PGF786597 PQB786597 PZX786597 QJT786597 QTP786597 RDL786597 RNH786597 RXD786597 SGZ786597 SQV786597 TAR786597 TKN786597 TUJ786597 UEF786597 UOB786597 UXX786597 VHT786597 VRP786597 WBL786597 WLH786597 WVD786597 IR852133 SN852133 ACJ852133 AMF852133 AWB852133 BFX852133 BPT852133 BZP852133 CJL852133 CTH852133 DDD852133 DMZ852133 DWV852133 EGR852133 EQN852133 FAJ852133 FKF852133 FUB852133 GDX852133 GNT852133 GXP852133 HHL852133 HRH852133 IBD852133 IKZ852133 IUV852133 JER852133 JON852133 JYJ852133 KIF852133 KSB852133 LBX852133 LLT852133 LVP852133 MFL852133 MPH852133 MZD852133 NIZ852133 NSV852133 OCR852133 OMN852133 OWJ852133 PGF852133 PQB852133 PZX852133 QJT852133 QTP852133 RDL852133 RNH852133 RXD852133 SGZ852133 SQV852133 TAR852133 TKN852133 TUJ852133 UEF852133 UOB852133 UXX852133 VHT852133 VRP852133 WBL852133 WLH852133 WVD852133 IR917669 SN917669 ACJ917669 AMF917669 AWB917669 BFX917669 BPT917669 BZP917669 CJL917669 CTH917669 DDD917669 DMZ917669 DWV917669 EGR917669 EQN917669 FAJ917669 FKF917669 FUB917669 GDX917669 GNT917669 GXP917669 HHL917669 HRH917669 IBD917669 IKZ917669 IUV917669 JER917669 JON917669 JYJ917669 KIF917669 KSB917669 LBX917669 LLT917669 LVP917669 MFL917669 MPH917669 MZD917669 NIZ917669 NSV917669 OCR917669 OMN917669 OWJ917669 PGF917669 PQB917669 PZX917669 QJT917669 QTP917669 RDL917669 RNH917669 RXD917669 SGZ917669 SQV917669 TAR917669 TKN917669 TUJ917669 UEF917669 UOB917669 UXX917669 VHT917669 VRP917669 WBL917669 WLH917669 WVD917669 IR983205 SN983205 ACJ983205 AMF983205 AWB983205 BFX983205 BPT983205 BZP983205 CJL983205 CTH983205 DDD983205 DMZ983205 DWV983205 EGR983205 EQN983205 FAJ983205 FKF983205 FUB983205 GDX983205 GNT983205 GXP983205 HHL983205 HRH983205 IBD983205 IKZ983205 IUV983205 JER983205 JON983205 JYJ983205 KIF983205 KSB983205 LBX983205 LLT983205 LVP983205 MFL983205 MPH983205 MZD983205 NIZ983205 NSV983205 OCR983205 OMN983205 OWJ983205 PGF983205 PQB983205 PZX983205 QJT983205 QTP983205 RDL983205 RNH983205 RXD983205 SGZ983205 SQV983205 TAR983205 TKN983205 TUJ983205 UEF983205 UOB983205 UXX983205 VHT983205 VRP983205 WBL983205 WLH983205 WVD983205 IR185:IV186 SN185:SR186 ACJ185:ACN186 AMF185:AMJ186 AWB185:AWF186 BFX185:BGB186 BPT185:BPX186 BZP185:BZT186 CJL185:CJP186 CTH185:CTL186 DDD185:DDH186 DMZ185:DND186 DWV185:DWZ186 EGR185:EGV186 EQN185:EQR186 FAJ185:FAN186 FKF185:FKJ186 FUB185:FUF186 GDX185:GEB186 GNT185:GNX186 GXP185:GXT186 HHL185:HHP186 HRH185:HRL186 IBD185:IBH186 IKZ185:ILD186 IUV185:IUZ186 JER185:JEV186 JON185:JOR186 JYJ185:JYN186 KIF185:KIJ186 KSB185:KSF186 LBX185:LCB186 LLT185:LLX186 LVP185:LVT186 MFL185:MFP186 MPH185:MPL186 MZD185:MZH186 NIZ185:NJD186 NSV185:NSZ186 OCR185:OCV186 OMN185:OMR186 OWJ185:OWN186 PGF185:PGJ186 PQB185:PQF186 PZX185:QAB186 QJT185:QJX186 QTP185:QTT186 RDL185:RDP186 RNH185:RNL186 RXD185:RXH186 SGZ185:SHD186 SQV185:SQZ186 TAR185:TAV186 TKN185:TKR186 TUJ185:TUN186 UEF185:UEJ186 UOB185:UOF186 UXX185:UYB186 VHT185:VHX186 VRP185:VRT186 WBL185:WBP186 WLH185:WLL186 WVD185:WVH186 IR65699:IV65700 SN65699:SR65700 ACJ65699:ACN65700 AMF65699:AMJ65700 AWB65699:AWF65700 BFX65699:BGB65700 BPT65699:BPX65700 BZP65699:BZT65700 CJL65699:CJP65700 CTH65699:CTL65700 DDD65699:DDH65700 DMZ65699:DND65700 DWV65699:DWZ65700 EGR65699:EGV65700 EQN65699:EQR65700 FAJ65699:FAN65700 FKF65699:FKJ65700 FUB65699:FUF65700 GDX65699:GEB65700 GNT65699:GNX65700 GXP65699:GXT65700 HHL65699:HHP65700 HRH65699:HRL65700 IBD65699:IBH65700 IKZ65699:ILD65700 IUV65699:IUZ65700 JER65699:JEV65700 JON65699:JOR65700 JYJ65699:JYN65700 KIF65699:KIJ65700 KSB65699:KSF65700 LBX65699:LCB65700 LLT65699:LLX65700 LVP65699:LVT65700 MFL65699:MFP65700 MPH65699:MPL65700 MZD65699:MZH65700 NIZ65699:NJD65700 NSV65699:NSZ65700 OCR65699:OCV65700 OMN65699:OMR65700 OWJ65699:OWN65700 PGF65699:PGJ65700 PQB65699:PQF65700 PZX65699:QAB65700 QJT65699:QJX65700 QTP65699:QTT65700 RDL65699:RDP65700 RNH65699:RNL65700 RXD65699:RXH65700 SGZ65699:SHD65700 SQV65699:SQZ65700 TAR65699:TAV65700 TKN65699:TKR65700 TUJ65699:TUN65700 UEF65699:UEJ65700 UOB65699:UOF65700 UXX65699:UYB65700 VHT65699:VHX65700 VRP65699:VRT65700 WBL65699:WBP65700 WLH65699:WLL65700 WVD65699:WVH65700 IR131235:IV131236 SN131235:SR131236 ACJ131235:ACN131236 AMF131235:AMJ131236 AWB131235:AWF131236 BFX131235:BGB131236 BPT131235:BPX131236 BZP131235:BZT131236 CJL131235:CJP131236 CTH131235:CTL131236 DDD131235:DDH131236 DMZ131235:DND131236 DWV131235:DWZ131236 EGR131235:EGV131236 EQN131235:EQR131236 FAJ131235:FAN131236 FKF131235:FKJ131236 FUB131235:FUF131236 GDX131235:GEB131236 GNT131235:GNX131236 GXP131235:GXT131236 HHL131235:HHP131236 HRH131235:HRL131236 IBD131235:IBH131236 IKZ131235:ILD131236 IUV131235:IUZ131236 JER131235:JEV131236 JON131235:JOR131236 JYJ131235:JYN131236 KIF131235:KIJ131236 KSB131235:KSF131236 LBX131235:LCB131236 LLT131235:LLX131236 LVP131235:LVT131236 MFL131235:MFP131236 MPH131235:MPL131236 MZD131235:MZH131236 NIZ131235:NJD131236 NSV131235:NSZ131236 OCR131235:OCV131236 OMN131235:OMR131236 OWJ131235:OWN131236 PGF131235:PGJ131236 PQB131235:PQF131236 PZX131235:QAB131236 QJT131235:QJX131236 QTP131235:QTT131236 RDL131235:RDP131236 RNH131235:RNL131236 RXD131235:RXH131236 SGZ131235:SHD131236 SQV131235:SQZ131236 TAR131235:TAV131236 TKN131235:TKR131236 TUJ131235:TUN131236 UEF131235:UEJ131236 UOB131235:UOF131236 UXX131235:UYB131236 VHT131235:VHX131236 VRP131235:VRT131236 WBL131235:WBP131236 WLH131235:WLL131236 WVD131235:WVH131236 IR196771:IV196772 SN196771:SR196772 ACJ196771:ACN196772 AMF196771:AMJ196772 AWB196771:AWF196772 BFX196771:BGB196772 BPT196771:BPX196772 BZP196771:BZT196772 CJL196771:CJP196772 CTH196771:CTL196772 DDD196771:DDH196772 DMZ196771:DND196772 DWV196771:DWZ196772 EGR196771:EGV196772 EQN196771:EQR196772 FAJ196771:FAN196772 FKF196771:FKJ196772 FUB196771:FUF196772 GDX196771:GEB196772 GNT196771:GNX196772 GXP196771:GXT196772 HHL196771:HHP196772 HRH196771:HRL196772 IBD196771:IBH196772 IKZ196771:ILD196772 IUV196771:IUZ196772 JER196771:JEV196772 JON196771:JOR196772 JYJ196771:JYN196772 KIF196771:KIJ196772 KSB196771:KSF196772 LBX196771:LCB196772 LLT196771:LLX196772 LVP196771:LVT196772 MFL196771:MFP196772 MPH196771:MPL196772 MZD196771:MZH196772 NIZ196771:NJD196772 NSV196771:NSZ196772 OCR196771:OCV196772 OMN196771:OMR196772 OWJ196771:OWN196772 PGF196771:PGJ196772 PQB196771:PQF196772 PZX196771:QAB196772 QJT196771:QJX196772 QTP196771:QTT196772 RDL196771:RDP196772 RNH196771:RNL196772 RXD196771:RXH196772 SGZ196771:SHD196772 SQV196771:SQZ196772 TAR196771:TAV196772 TKN196771:TKR196772 TUJ196771:TUN196772 UEF196771:UEJ196772 UOB196771:UOF196772 UXX196771:UYB196772 VHT196771:VHX196772 VRP196771:VRT196772 WBL196771:WBP196772 WLH196771:WLL196772 WVD196771:WVH196772 IR262307:IV262308 SN262307:SR262308 ACJ262307:ACN262308 AMF262307:AMJ262308 AWB262307:AWF262308 BFX262307:BGB262308 BPT262307:BPX262308 BZP262307:BZT262308 CJL262307:CJP262308 CTH262307:CTL262308 DDD262307:DDH262308 DMZ262307:DND262308 DWV262307:DWZ262308 EGR262307:EGV262308 EQN262307:EQR262308 FAJ262307:FAN262308 FKF262307:FKJ262308 FUB262307:FUF262308 GDX262307:GEB262308 GNT262307:GNX262308 GXP262307:GXT262308 HHL262307:HHP262308 HRH262307:HRL262308 IBD262307:IBH262308 IKZ262307:ILD262308 IUV262307:IUZ262308 JER262307:JEV262308 JON262307:JOR262308 JYJ262307:JYN262308 KIF262307:KIJ262308 KSB262307:KSF262308 LBX262307:LCB262308 LLT262307:LLX262308 LVP262307:LVT262308 MFL262307:MFP262308 MPH262307:MPL262308 MZD262307:MZH262308 NIZ262307:NJD262308 NSV262307:NSZ262308 OCR262307:OCV262308 OMN262307:OMR262308 OWJ262307:OWN262308 PGF262307:PGJ262308 PQB262307:PQF262308 PZX262307:QAB262308 QJT262307:QJX262308 QTP262307:QTT262308 RDL262307:RDP262308 RNH262307:RNL262308 RXD262307:RXH262308 SGZ262307:SHD262308 SQV262307:SQZ262308 TAR262307:TAV262308 TKN262307:TKR262308 TUJ262307:TUN262308 UEF262307:UEJ262308 UOB262307:UOF262308 UXX262307:UYB262308 VHT262307:VHX262308 VRP262307:VRT262308 WBL262307:WBP262308 WLH262307:WLL262308 WVD262307:WVH262308 IR327843:IV327844 SN327843:SR327844 ACJ327843:ACN327844 AMF327843:AMJ327844 AWB327843:AWF327844 BFX327843:BGB327844 BPT327843:BPX327844 BZP327843:BZT327844 CJL327843:CJP327844 CTH327843:CTL327844 DDD327843:DDH327844 DMZ327843:DND327844 DWV327843:DWZ327844 EGR327843:EGV327844 EQN327843:EQR327844 FAJ327843:FAN327844 FKF327843:FKJ327844 FUB327843:FUF327844 GDX327843:GEB327844 GNT327843:GNX327844 GXP327843:GXT327844 HHL327843:HHP327844 HRH327843:HRL327844 IBD327843:IBH327844 IKZ327843:ILD327844 IUV327843:IUZ327844 JER327843:JEV327844 JON327843:JOR327844 JYJ327843:JYN327844 KIF327843:KIJ327844 KSB327843:KSF327844 LBX327843:LCB327844 LLT327843:LLX327844 LVP327843:LVT327844 MFL327843:MFP327844 MPH327843:MPL327844 MZD327843:MZH327844 NIZ327843:NJD327844 NSV327843:NSZ327844 OCR327843:OCV327844 OMN327843:OMR327844 OWJ327843:OWN327844 PGF327843:PGJ327844 PQB327843:PQF327844 PZX327843:QAB327844 QJT327843:QJX327844 QTP327843:QTT327844 RDL327843:RDP327844 RNH327843:RNL327844 RXD327843:RXH327844 SGZ327843:SHD327844 SQV327843:SQZ327844 TAR327843:TAV327844 TKN327843:TKR327844 TUJ327843:TUN327844 UEF327843:UEJ327844 UOB327843:UOF327844 UXX327843:UYB327844 VHT327843:VHX327844 VRP327843:VRT327844 WBL327843:WBP327844 WLH327843:WLL327844 WVD327843:WVH327844 IR393379:IV393380 SN393379:SR393380 ACJ393379:ACN393380 AMF393379:AMJ393380 AWB393379:AWF393380 BFX393379:BGB393380 BPT393379:BPX393380 BZP393379:BZT393380 CJL393379:CJP393380 CTH393379:CTL393380 DDD393379:DDH393380 DMZ393379:DND393380 DWV393379:DWZ393380 EGR393379:EGV393380 EQN393379:EQR393380 FAJ393379:FAN393380 FKF393379:FKJ393380 FUB393379:FUF393380 GDX393379:GEB393380 GNT393379:GNX393380 GXP393379:GXT393380 HHL393379:HHP393380 HRH393379:HRL393380 IBD393379:IBH393380 IKZ393379:ILD393380 IUV393379:IUZ393380 JER393379:JEV393380 JON393379:JOR393380 JYJ393379:JYN393380 KIF393379:KIJ393380 KSB393379:KSF393380 LBX393379:LCB393380 LLT393379:LLX393380 LVP393379:LVT393380 MFL393379:MFP393380 MPH393379:MPL393380 MZD393379:MZH393380 NIZ393379:NJD393380 NSV393379:NSZ393380 OCR393379:OCV393380 OMN393379:OMR393380 OWJ393379:OWN393380 PGF393379:PGJ393380 PQB393379:PQF393380 PZX393379:QAB393380 QJT393379:QJX393380 QTP393379:QTT393380 RDL393379:RDP393380 RNH393379:RNL393380 RXD393379:RXH393380 SGZ393379:SHD393380 SQV393379:SQZ393380 TAR393379:TAV393380 TKN393379:TKR393380 TUJ393379:TUN393380 UEF393379:UEJ393380 UOB393379:UOF393380 UXX393379:UYB393380 VHT393379:VHX393380 VRP393379:VRT393380 WBL393379:WBP393380 WLH393379:WLL393380 WVD393379:WVH393380 IR458915:IV458916 SN458915:SR458916 ACJ458915:ACN458916 AMF458915:AMJ458916 AWB458915:AWF458916 BFX458915:BGB458916 BPT458915:BPX458916 BZP458915:BZT458916 CJL458915:CJP458916 CTH458915:CTL458916 DDD458915:DDH458916 DMZ458915:DND458916 DWV458915:DWZ458916 EGR458915:EGV458916 EQN458915:EQR458916 FAJ458915:FAN458916 FKF458915:FKJ458916 FUB458915:FUF458916 GDX458915:GEB458916 GNT458915:GNX458916 GXP458915:GXT458916 HHL458915:HHP458916 HRH458915:HRL458916 IBD458915:IBH458916 IKZ458915:ILD458916 IUV458915:IUZ458916 JER458915:JEV458916 JON458915:JOR458916 JYJ458915:JYN458916 KIF458915:KIJ458916 KSB458915:KSF458916 LBX458915:LCB458916 LLT458915:LLX458916 LVP458915:LVT458916 MFL458915:MFP458916 MPH458915:MPL458916 MZD458915:MZH458916 NIZ458915:NJD458916 NSV458915:NSZ458916 OCR458915:OCV458916 OMN458915:OMR458916 OWJ458915:OWN458916 PGF458915:PGJ458916 PQB458915:PQF458916 PZX458915:QAB458916 QJT458915:QJX458916 QTP458915:QTT458916 RDL458915:RDP458916 RNH458915:RNL458916 RXD458915:RXH458916 SGZ458915:SHD458916 SQV458915:SQZ458916 TAR458915:TAV458916 TKN458915:TKR458916 TUJ458915:TUN458916 UEF458915:UEJ458916 UOB458915:UOF458916 UXX458915:UYB458916 VHT458915:VHX458916 VRP458915:VRT458916 WBL458915:WBP458916 WLH458915:WLL458916 WVD458915:WVH458916 IR524451:IV524452 SN524451:SR524452 ACJ524451:ACN524452 AMF524451:AMJ524452 AWB524451:AWF524452 BFX524451:BGB524452 BPT524451:BPX524452 BZP524451:BZT524452 CJL524451:CJP524452 CTH524451:CTL524452 DDD524451:DDH524452 DMZ524451:DND524452 DWV524451:DWZ524452 EGR524451:EGV524452 EQN524451:EQR524452 FAJ524451:FAN524452 FKF524451:FKJ524452 FUB524451:FUF524452 GDX524451:GEB524452 GNT524451:GNX524452 GXP524451:GXT524452 HHL524451:HHP524452 HRH524451:HRL524452 IBD524451:IBH524452 IKZ524451:ILD524452 IUV524451:IUZ524452 JER524451:JEV524452 JON524451:JOR524452 JYJ524451:JYN524452 KIF524451:KIJ524452 KSB524451:KSF524452 LBX524451:LCB524452 LLT524451:LLX524452 LVP524451:LVT524452 MFL524451:MFP524452 MPH524451:MPL524452 MZD524451:MZH524452 NIZ524451:NJD524452 NSV524451:NSZ524452 OCR524451:OCV524452 OMN524451:OMR524452 OWJ524451:OWN524452 PGF524451:PGJ524452 PQB524451:PQF524452 PZX524451:QAB524452 QJT524451:QJX524452 QTP524451:QTT524452 RDL524451:RDP524452 RNH524451:RNL524452 RXD524451:RXH524452 SGZ524451:SHD524452 SQV524451:SQZ524452 TAR524451:TAV524452 TKN524451:TKR524452 TUJ524451:TUN524452 UEF524451:UEJ524452 UOB524451:UOF524452 UXX524451:UYB524452 VHT524451:VHX524452 VRP524451:VRT524452 WBL524451:WBP524452 WLH524451:WLL524452 WVD524451:WVH524452 IR589987:IV589988 SN589987:SR589988 ACJ589987:ACN589988 AMF589987:AMJ589988 AWB589987:AWF589988 BFX589987:BGB589988 BPT589987:BPX589988 BZP589987:BZT589988 CJL589987:CJP589988 CTH589987:CTL589988 DDD589987:DDH589988 DMZ589987:DND589988 DWV589987:DWZ589988 EGR589987:EGV589988 EQN589987:EQR589988 FAJ589987:FAN589988 FKF589987:FKJ589988 FUB589987:FUF589988 GDX589987:GEB589988 GNT589987:GNX589988 GXP589987:GXT589988 HHL589987:HHP589988 HRH589987:HRL589988 IBD589987:IBH589988 IKZ589987:ILD589988 IUV589987:IUZ589988 JER589987:JEV589988 JON589987:JOR589988 JYJ589987:JYN589988 KIF589987:KIJ589988 KSB589987:KSF589988 LBX589987:LCB589988 LLT589987:LLX589988 LVP589987:LVT589988 MFL589987:MFP589988 MPH589987:MPL589988 MZD589987:MZH589988 NIZ589987:NJD589988 NSV589987:NSZ589988 OCR589987:OCV589988 OMN589987:OMR589988 OWJ589987:OWN589988 PGF589987:PGJ589988 PQB589987:PQF589988 PZX589987:QAB589988 QJT589987:QJX589988 QTP589987:QTT589988 RDL589987:RDP589988 RNH589987:RNL589988 RXD589987:RXH589988 SGZ589987:SHD589988 SQV589987:SQZ589988 TAR589987:TAV589988 TKN589987:TKR589988 TUJ589987:TUN589988 UEF589987:UEJ589988 UOB589987:UOF589988 UXX589987:UYB589988 VHT589987:VHX589988 VRP589987:VRT589988 WBL589987:WBP589988 WLH589987:WLL589988 WVD589987:WVH589988 IR655523:IV655524 SN655523:SR655524 ACJ655523:ACN655524 AMF655523:AMJ655524 AWB655523:AWF655524 BFX655523:BGB655524 BPT655523:BPX655524 BZP655523:BZT655524 CJL655523:CJP655524 CTH655523:CTL655524 DDD655523:DDH655524 DMZ655523:DND655524 DWV655523:DWZ655524 EGR655523:EGV655524 EQN655523:EQR655524 FAJ655523:FAN655524 FKF655523:FKJ655524 FUB655523:FUF655524 GDX655523:GEB655524 GNT655523:GNX655524 GXP655523:GXT655524 HHL655523:HHP655524 HRH655523:HRL655524 IBD655523:IBH655524 IKZ655523:ILD655524 IUV655523:IUZ655524 JER655523:JEV655524 JON655523:JOR655524 JYJ655523:JYN655524 KIF655523:KIJ655524 KSB655523:KSF655524 LBX655523:LCB655524 LLT655523:LLX655524 LVP655523:LVT655524 MFL655523:MFP655524 MPH655523:MPL655524 MZD655523:MZH655524 NIZ655523:NJD655524 NSV655523:NSZ655524 OCR655523:OCV655524 OMN655523:OMR655524 OWJ655523:OWN655524 PGF655523:PGJ655524 PQB655523:PQF655524 PZX655523:QAB655524 QJT655523:QJX655524 QTP655523:QTT655524 RDL655523:RDP655524 RNH655523:RNL655524 RXD655523:RXH655524 SGZ655523:SHD655524 SQV655523:SQZ655524 TAR655523:TAV655524 TKN655523:TKR655524 TUJ655523:TUN655524 UEF655523:UEJ655524 UOB655523:UOF655524 UXX655523:UYB655524 VHT655523:VHX655524 VRP655523:VRT655524 WBL655523:WBP655524 WLH655523:WLL655524 WVD655523:WVH655524 IR721059:IV721060 SN721059:SR721060 ACJ721059:ACN721060 AMF721059:AMJ721060 AWB721059:AWF721060 BFX721059:BGB721060 BPT721059:BPX721060 BZP721059:BZT721060 CJL721059:CJP721060 CTH721059:CTL721060 DDD721059:DDH721060 DMZ721059:DND721060 DWV721059:DWZ721060 EGR721059:EGV721060 EQN721059:EQR721060 FAJ721059:FAN721060 FKF721059:FKJ721060 FUB721059:FUF721060 GDX721059:GEB721060 GNT721059:GNX721060 GXP721059:GXT721060 HHL721059:HHP721060 HRH721059:HRL721060 IBD721059:IBH721060 IKZ721059:ILD721060 IUV721059:IUZ721060 JER721059:JEV721060 JON721059:JOR721060 JYJ721059:JYN721060 KIF721059:KIJ721060 KSB721059:KSF721060 LBX721059:LCB721060 LLT721059:LLX721060 LVP721059:LVT721060 MFL721059:MFP721060 MPH721059:MPL721060 MZD721059:MZH721060 NIZ721059:NJD721060 NSV721059:NSZ721060 OCR721059:OCV721060 OMN721059:OMR721060 OWJ721059:OWN721060 PGF721059:PGJ721060 PQB721059:PQF721060 PZX721059:QAB721060 QJT721059:QJX721060 QTP721059:QTT721060 RDL721059:RDP721060 RNH721059:RNL721060 RXD721059:RXH721060 SGZ721059:SHD721060 SQV721059:SQZ721060 TAR721059:TAV721060 TKN721059:TKR721060 TUJ721059:TUN721060 UEF721059:UEJ721060 UOB721059:UOF721060 UXX721059:UYB721060 VHT721059:VHX721060 VRP721059:VRT721060 WBL721059:WBP721060 WLH721059:WLL721060 WVD721059:WVH721060 IR786595:IV786596 SN786595:SR786596 ACJ786595:ACN786596 AMF786595:AMJ786596 AWB786595:AWF786596 BFX786595:BGB786596 BPT786595:BPX786596 BZP786595:BZT786596 CJL786595:CJP786596 CTH786595:CTL786596 DDD786595:DDH786596 DMZ786595:DND786596 DWV786595:DWZ786596 EGR786595:EGV786596 EQN786595:EQR786596 FAJ786595:FAN786596 FKF786595:FKJ786596 FUB786595:FUF786596 GDX786595:GEB786596 GNT786595:GNX786596 GXP786595:GXT786596 HHL786595:HHP786596 HRH786595:HRL786596 IBD786595:IBH786596 IKZ786595:ILD786596 IUV786595:IUZ786596 JER786595:JEV786596 JON786595:JOR786596 JYJ786595:JYN786596 KIF786595:KIJ786596 KSB786595:KSF786596 LBX786595:LCB786596 LLT786595:LLX786596 LVP786595:LVT786596 MFL786595:MFP786596 MPH786595:MPL786596 MZD786595:MZH786596 NIZ786595:NJD786596 NSV786595:NSZ786596 OCR786595:OCV786596 OMN786595:OMR786596 OWJ786595:OWN786596 PGF786595:PGJ786596 PQB786595:PQF786596 PZX786595:QAB786596 QJT786595:QJX786596 QTP786595:QTT786596 RDL786595:RDP786596 RNH786595:RNL786596 RXD786595:RXH786596 SGZ786595:SHD786596 SQV786595:SQZ786596 TAR786595:TAV786596 TKN786595:TKR786596 TUJ786595:TUN786596 UEF786595:UEJ786596 UOB786595:UOF786596 UXX786595:UYB786596 VHT786595:VHX786596 VRP786595:VRT786596 WBL786595:WBP786596 WLH786595:WLL786596 WVD786595:WVH786596 IR852131:IV852132 SN852131:SR852132 ACJ852131:ACN852132 AMF852131:AMJ852132 AWB852131:AWF852132 BFX852131:BGB852132 BPT852131:BPX852132 BZP852131:BZT852132 CJL852131:CJP852132 CTH852131:CTL852132 DDD852131:DDH852132 DMZ852131:DND852132 DWV852131:DWZ852132 EGR852131:EGV852132 EQN852131:EQR852132 FAJ852131:FAN852132 FKF852131:FKJ852132 FUB852131:FUF852132 GDX852131:GEB852132 GNT852131:GNX852132 GXP852131:GXT852132 HHL852131:HHP852132 HRH852131:HRL852132 IBD852131:IBH852132 IKZ852131:ILD852132 IUV852131:IUZ852132 JER852131:JEV852132 JON852131:JOR852132 JYJ852131:JYN852132 KIF852131:KIJ852132 KSB852131:KSF852132 LBX852131:LCB852132 LLT852131:LLX852132 LVP852131:LVT852132 MFL852131:MFP852132 MPH852131:MPL852132 MZD852131:MZH852132 NIZ852131:NJD852132 NSV852131:NSZ852132 OCR852131:OCV852132 OMN852131:OMR852132 OWJ852131:OWN852132 PGF852131:PGJ852132 PQB852131:PQF852132 PZX852131:QAB852132 QJT852131:QJX852132 QTP852131:QTT852132 RDL852131:RDP852132 RNH852131:RNL852132 RXD852131:RXH852132 SGZ852131:SHD852132 SQV852131:SQZ852132 TAR852131:TAV852132 TKN852131:TKR852132 TUJ852131:TUN852132 UEF852131:UEJ852132 UOB852131:UOF852132 UXX852131:UYB852132 VHT852131:VHX852132 VRP852131:VRT852132 WBL852131:WBP852132 WLH852131:WLL852132 WVD852131:WVH852132 IR917667:IV917668 SN917667:SR917668 ACJ917667:ACN917668 AMF917667:AMJ917668 AWB917667:AWF917668 BFX917667:BGB917668 BPT917667:BPX917668 BZP917667:BZT917668 CJL917667:CJP917668 CTH917667:CTL917668 DDD917667:DDH917668 DMZ917667:DND917668 DWV917667:DWZ917668 EGR917667:EGV917668 EQN917667:EQR917668 FAJ917667:FAN917668 FKF917667:FKJ917668 FUB917667:FUF917668 GDX917667:GEB917668 GNT917667:GNX917668 GXP917667:GXT917668 HHL917667:HHP917668 HRH917667:HRL917668 IBD917667:IBH917668 IKZ917667:ILD917668 IUV917667:IUZ917668 JER917667:JEV917668 JON917667:JOR917668 JYJ917667:JYN917668 KIF917667:KIJ917668 KSB917667:KSF917668 LBX917667:LCB917668 LLT917667:LLX917668 LVP917667:LVT917668 MFL917667:MFP917668 MPH917667:MPL917668 MZD917667:MZH917668 NIZ917667:NJD917668 NSV917667:NSZ917668 OCR917667:OCV917668 OMN917667:OMR917668 OWJ917667:OWN917668 PGF917667:PGJ917668 PQB917667:PQF917668 PZX917667:QAB917668 QJT917667:QJX917668 QTP917667:QTT917668 RDL917667:RDP917668 RNH917667:RNL917668 RXD917667:RXH917668 SGZ917667:SHD917668 SQV917667:SQZ917668 TAR917667:TAV917668 TKN917667:TKR917668 TUJ917667:TUN917668 UEF917667:UEJ917668 UOB917667:UOF917668 UXX917667:UYB917668 VHT917667:VHX917668 VRP917667:VRT917668 WBL917667:WBP917668 WLH917667:WLL917668 WVD917667:WVH917668 IR983203:IV983204 SN983203:SR983204 ACJ983203:ACN983204 AMF983203:AMJ983204 AWB983203:AWF983204 BFX983203:BGB983204 BPT983203:BPX983204 BZP983203:BZT983204 CJL983203:CJP983204 CTH983203:CTL983204 DDD983203:DDH983204 DMZ983203:DND983204 DWV983203:DWZ983204 EGR983203:EGV983204 EQN983203:EQR983204 FAJ983203:FAN983204 FKF983203:FKJ983204 FUB983203:FUF983204 GDX983203:GEB983204 GNT983203:GNX983204 GXP983203:GXT983204 HHL983203:HHP983204 HRH983203:HRL983204 IBD983203:IBH983204 IKZ983203:ILD983204 IUV983203:IUZ983204 JER983203:JEV983204 JON983203:JOR983204 JYJ983203:JYN983204 KIF983203:KIJ983204 KSB983203:KSF983204 LBX983203:LCB983204 LLT983203:LLX983204 LVP983203:LVT983204 MFL983203:MFP983204 MPH983203:MPL983204 MZD983203:MZH983204 NIZ983203:NJD983204 NSV983203:NSZ983204 OCR983203:OCV983204 OMN983203:OMR983204 OWJ983203:OWN983204 PGF983203:PGJ983204 PQB983203:PQF983204 PZX983203:QAB983204 QJT983203:QJX983204 QTP983203:QTT983204 RDL983203:RDP983204 RNH983203:RNL983204 RXD983203:RXH983204 SGZ983203:SHD983204 SQV983203:SQZ983204 TAR983203:TAV983204 TKN983203:TKR983204 TUJ983203:TUN983204 UEF983203:UEJ983204 UOB983203:UOF983204 UXX983203:UYB983204 VHT983203:VHX983204 VRP983203:VRT983204 WBL983203:WBP983204 WLH983203:WLL983204 WVD983203:WVH983204 IN194:IP194 SJ194:SL194 ACF194:ACH194 AMB194:AMD194 AVX194:AVZ194 BFT194:BFV194 BPP194:BPR194 BZL194:BZN194 CJH194:CJJ194 CTD194:CTF194 DCZ194:DDB194 DMV194:DMX194 DWR194:DWT194 EGN194:EGP194 EQJ194:EQL194 FAF194:FAH194 FKB194:FKD194 FTX194:FTZ194 GDT194:GDV194 GNP194:GNR194 GXL194:GXN194 HHH194:HHJ194 HRD194:HRF194 IAZ194:IBB194 IKV194:IKX194 IUR194:IUT194 JEN194:JEP194 JOJ194:JOL194 JYF194:JYH194 KIB194:KID194 KRX194:KRZ194 LBT194:LBV194 LLP194:LLR194 LVL194:LVN194 MFH194:MFJ194 MPD194:MPF194 MYZ194:MZB194 NIV194:NIX194 NSR194:NST194 OCN194:OCP194 OMJ194:OML194 OWF194:OWH194 PGB194:PGD194 PPX194:PPZ194 PZT194:PZV194 QJP194:QJR194 QTL194:QTN194 RDH194:RDJ194 RND194:RNF194 RWZ194:RXB194 SGV194:SGX194 SQR194:SQT194 TAN194:TAP194 TKJ194:TKL194 TUF194:TUH194 UEB194:UED194 UNX194:UNZ194 UXT194:UXV194 VHP194:VHR194 VRL194:VRN194 WBH194:WBJ194 WLD194:WLF194 WUZ194:WVB194 D65708:F65708 IN65708:IP65708 SJ65708:SL65708 ACF65708:ACH65708 AMB65708:AMD65708 AVX65708:AVZ65708 BFT65708:BFV65708 BPP65708:BPR65708 BZL65708:BZN65708 CJH65708:CJJ65708 CTD65708:CTF65708 DCZ65708:DDB65708 DMV65708:DMX65708 DWR65708:DWT65708 EGN65708:EGP65708 EQJ65708:EQL65708 FAF65708:FAH65708 FKB65708:FKD65708 FTX65708:FTZ65708 GDT65708:GDV65708 GNP65708:GNR65708 GXL65708:GXN65708 HHH65708:HHJ65708 HRD65708:HRF65708 IAZ65708:IBB65708 IKV65708:IKX65708 IUR65708:IUT65708 JEN65708:JEP65708 JOJ65708:JOL65708 JYF65708:JYH65708 KIB65708:KID65708 KRX65708:KRZ65708 LBT65708:LBV65708 LLP65708:LLR65708 LVL65708:LVN65708 MFH65708:MFJ65708 MPD65708:MPF65708 MYZ65708:MZB65708 NIV65708:NIX65708 NSR65708:NST65708 OCN65708:OCP65708 OMJ65708:OML65708 OWF65708:OWH65708 PGB65708:PGD65708 PPX65708:PPZ65708 PZT65708:PZV65708 QJP65708:QJR65708 QTL65708:QTN65708 RDH65708:RDJ65708 RND65708:RNF65708 RWZ65708:RXB65708 SGV65708:SGX65708 SQR65708:SQT65708 TAN65708:TAP65708 TKJ65708:TKL65708 TUF65708:TUH65708 UEB65708:UED65708 UNX65708:UNZ65708 UXT65708:UXV65708 VHP65708:VHR65708 VRL65708:VRN65708 WBH65708:WBJ65708 WLD65708:WLF65708 WUZ65708:WVB65708 D131244:F131244 IN131244:IP131244 SJ131244:SL131244 ACF131244:ACH131244 AMB131244:AMD131244 AVX131244:AVZ131244 BFT131244:BFV131244 BPP131244:BPR131244 BZL131244:BZN131244 CJH131244:CJJ131244 CTD131244:CTF131244 DCZ131244:DDB131244 DMV131244:DMX131244 DWR131244:DWT131244 EGN131244:EGP131244 EQJ131244:EQL131244 FAF131244:FAH131244 FKB131244:FKD131244 FTX131244:FTZ131244 GDT131244:GDV131244 GNP131244:GNR131244 GXL131244:GXN131244 HHH131244:HHJ131244 HRD131244:HRF131244 IAZ131244:IBB131244 IKV131244:IKX131244 IUR131244:IUT131244 JEN131244:JEP131244 JOJ131244:JOL131244 JYF131244:JYH131244 KIB131244:KID131244 KRX131244:KRZ131244 LBT131244:LBV131244 LLP131244:LLR131244 LVL131244:LVN131244 MFH131244:MFJ131244 MPD131244:MPF131244 MYZ131244:MZB131244 NIV131244:NIX131244 NSR131244:NST131244 OCN131244:OCP131244 OMJ131244:OML131244 OWF131244:OWH131244 PGB131244:PGD131244 PPX131244:PPZ131244 PZT131244:PZV131244 QJP131244:QJR131244 QTL131244:QTN131244 RDH131244:RDJ131244 RND131244:RNF131244 RWZ131244:RXB131244 SGV131244:SGX131244 SQR131244:SQT131244 TAN131244:TAP131244 TKJ131244:TKL131244 TUF131244:TUH131244 UEB131244:UED131244 UNX131244:UNZ131244 UXT131244:UXV131244 VHP131244:VHR131244 VRL131244:VRN131244 WBH131244:WBJ131244 WLD131244:WLF131244 WUZ131244:WVB131244 D196780:F196780 IN196780:IP196780 SJ196780:SL196780 ACF196780:ACH196780 AMB196780:AMD196780 AVX196780:AVZ196780 BFT196780:BFV196780 BPP196780:BPR196780 BZL196780:BZN196780 CJH196780:CJJ196780 CTD196780:CTF196780 DCZ196780:DDB196780 DMV196780:DMX196780 DWR196780:DWT196780 EGN196780:EGP196780 EQJ196780:EQL196780 FAF196780:FAH196780 FKB196780:FKD196780 FTX196780:FTZ196780 GDT196780:GDV196780 GNP196780:GNR196780 GXL196780:GXN196780 HHH196780:HHJ196780 HRD196780:HRF196780 IAZ196780:IBB196780 IKV196780:IKX196780 IUR196780:IUT196780 JEN196780:JEP196780 JOJ196780:JOL196780 JYF196780:JYH196780 KIB196780:KID196780 KRX196780:KRZ196780 LBT196780:LBV196780 LLP196780:LLR196780 LVL196780:LVN196780 MFH196780:MFJ196780 MPD196780:MPF196780 MYZ196780:MZB196780 NIV196780:NIX196780 NSR196780:NST196780 OCN196780:OCP196780 OMJ196780:OML196780 OWF196780:OWH196780 PGB196780:PGD196780 PPX196780:PPZ196780 PZT196780:PZV196780 QJP196780:QJR196780 QTL196780:QTN196780 RDH196780:RDJ196780 RND196780:RNF196780 RWZ196780:RXB196780 SGV196780:SGX196780 SQR196780:SQT196780 TAN196780:TAP196780 TKJ196780:TKL196780 TUF196780:TUH196780 UEB196780:UED196780 UNX196780:UNZ196780 UXT196780:UXV196780 VHP196780:VHR196780 VRL196780:VRN196780 WBH196780:WBJ196780 WLD196780:WLF196780 WUZ196780:WVB196780 D262316:F262316 IN262316:IP262316 SJ262316:SL262316 ACF262316:ACH262316 AMB262316:AMD262316 AVX262316:AVZ262316 BFT262316:BFV262316 BPP262316:BPR262316 BZL262316:BZN262316 CJH262316:CJJ262316 CTD262316:CTF262316 DCZ262316:DDB262316 DMV262316:DMX262316 DWR262316:DWT262316 EGN262316:EGP262316 EQJ262316:EQL262316 FAF262316:FAH262316 FKB262316:FKD262316 FTX262316:FTZ262316 GDT262316:GDV262316 GNP262316:GNR262316 GXL262316:GXN262316 HHH262316:HHJ262316 HRD262316:HRF262316 IAZ262316:IBB262316 IKV262316:IKX262316 IUR262316:IUT262316 JEN262316:JEP262316 JOJ262316:JOL262316 JYF262316:JYH262316 KIB262316:KID262316 KRX262316:KRZ262316 LBT262316:LBV262316 LLP262316:LLR262316 LVL262316:LVN262316 MFH262316:MFJ262316 MPD262316:MPF262316 MYZ262316:MZB262316 NIV262316:NIX262316 NSR262316:NST262316 OCN262316:OCP262316 OMJ262316:OML262316 OWF262316:OWH262316 PGB262316:PGD262316 PPX262316:PPZ262316 PZT262316:PZV262316 QJP262316:QJR262316 QTL262316:QTN262316 RDH262316:RDJ262316 RND262316:RNF262316 RWZ262316:RXB262316 SGV262316:SGX262316 SQR262316:SQT262316 TAN262316:TAP262316 TKJ262316:TKL262316 TUF262316:TUH262316 UEB262316:UED262316 UNX262316:UNZ262316 UXT262316:UXV262316 VHP262316:VHR262316 VRL262316:VRN262316 WBH262316:WBJ262316 WLD262316:WLF262316 WUZ262316:WVB262316 D327852:F327852 IN327852:IP327852 SJ327852:SL327852 ACF327852:ACH327852 AMB327852:AMD327852 AVX327852:AVZ327852 BFT327852:BFV327852 BPP327852:BPR327852 BZL327852:BZN327852 CJH327852:CJJ327852 CTD327852:CTF327852 DCZ327852:DDB327852 DMV327852:DMX327852 DWR327852:DWT327852 EGN327852:EGP327852 EQJ327852:EQL327852 FAF327852:FAH327852 FKB327852:FKD327852 FTX327852:FTZ327852 GDT327852:GDV327852 GNP327852:GNR327852 GXL327852:GXN327852 HHH327852:HHJ327852 HRD327852:HRF327852 IAZ327852:IBB327852 IKV327852:IKX327852 IUR327852:IUT327852 JEN327852:JEP327852 JOJ327852:JOL327852 JYF327852:JYH327852 KIB327852:KID327852 KRX327852:KRZ327852 LBT327852:LBV327852 LLP327852:LLR327852 LVL327852:LVN327852 MFH327852:MFJ327852 MPD327852:MPF327852 MYZ327852:MZB327852 NIV327852:NIX327852 NSR327852:NST327852 OCN327852:OCP327852 OMJ327852:OML327852 OWF327852:OWH327852 PGB327852:PGD327852 PPX327852:PPZ327852 PZT327852:PZV327852 QJP327852:QJR327852 QTL327852:QTN327852 RDH327852:RDJ327852 RND327852:RNF327852 RWZ327852:RXB327852 SGV327852:SGX327852 SQR327852:SQT327852 TAN327852:TAP327852 TKJ327852:TKL327852 TUF327852:TUH327852 UEB327852:UED327852 UNX327852:UNZ327852 UXT327852:UXV327852 VHP327852:VHR327852 VRL327852:VRN327852 WBH327852:WBJ327852 WLD327852:WLF327852 WUZ327852:WVB327852 D393388:F393388 IN393388:IP393388 SJ393388:SL393388 ACF393388:ACH393388 AMB393388:AMD393388 AVX393388:AVZ393388 BFT393388:BFV393388 BPP393388:BPR393388 BZL393388:BZN393388 CJH393388:CJJ393388 CTD393388:CTF393388 DCZ393388:DDB393388 DMV393388:DMX393388 DWR393388:DWT393388 EGN393388:EGP393388 EQJ393388:EQL393388 FAF393388:FAH393388 FKB393388:FKD393388 FTX393388:FTZ393388 GDT393388:GDV393388 GNP393388:GNR393388 GXL393388:GXN393388 HHH393388:HHJ393388 HRD393388:HRF393388 IAZ393388:IBB393388 IKV393388:IKX393388 IUR393388:IUT393388 JEN393388:JEP393388 JOJ393388:JOL393388 JYF393388:JYH393388 KIB393388:KID393388 KRX393388:KRZ393388 LBT393388:LBV393388 LLP393388:LLR393388 LVL393388:LVN393388 MFH393388:MFJ393388 MPD393388:MPF393388 MYZ393388:MZB393388 NIV393388:NIX393388 NSR393388:NST393388 OCN393388:OCP393388 OMJ393388:OML393388 OWF393388:OWH393388 PGB393388:PGD393388 PPX393388:PPZ393388 PZT393388:PZV393388 QJP393388:QJR393388 QTL393388:QTN393388 RDH393388:RDJ393388 RND393388:RNF393388 RWZ393388:RXB393388 SGV393388:SGX393388 SQR393388:SQT393388 TAN393388:TAP393388 TKJ393388:TKL393388 TUF393388:TUH393388 UEB393388:UED393388 UNX393388:UNZ393388 UXT393388:UXV393388 VHP393388:VHR393388 VRL393388:VRN393388 WBH393388:WBJ393388 WLD393388:WLF393388 WUZ393388:WVB393388 D458924:F458924 IN458924:IP458924 SJ458924:SL458924 ACF458924:ACH458924 AMB458924:AMD458924 AVX458924:AVZ458924 BFT458924:BFV458924 BPP458924:BPR458924 BZL458924:BZN458924 CJH458924:CJJ458924 CTD458924:CTF458924 DCZ458924:DDB458924 DMV458924:DMX458924 DWR458924:DWT458924 EGN458924:EGP458924 EQJ458924:EQL458924 FAF458924:FAH458924 FKB458924:FKD458924 FTX458924:FTZ458924 GDT458924:GDV458924 GNP458924:GNR458924 GXL458924:GXN458924 HHH458924:HHJ458924 HRD458924:HRF458924 IAZ458924:IBB458924 IKV458924:IKX458924 IUR458924:IUT458924 JEN458924:JEP458924 JOJ458924:JOL458924 JYF458924:JYH458924 KIB458924:KID458924 KRX458924:KRZ458924 LBT458924:LBV458924 LLP458924:LLR458924 LVL458924:LVN458924 MFH458924:MFJ458924 MPD458924:MPF458924 MYZ458924:MZB458924 NIV458924:NIX458924 NSR458924:NST458924 OCN458924:OCP458924 OMJ458924:OML458924 OWF458924:OWH458924 PGB458924:PGD458924 PPX458924:PPZ458924 PZT458924:PZV458924 QJP458924:QJR458924 QTL458924:QTN458924 RDH458924:RDJ458924 RND458924:RNF458924 RWZ458924:RXB458924 SGV458924:SGX458924 SQR458924:SQT458924 TAN458924:TAP458924 TKJ458924:TKL458924 TUF458924:TUH458924 UEB458924:UED458924 UNX458924:UNZ458924 UXT458924:UXV458924 VHP458924:VHR458924 VRL458924:VRN458924 WBH458924:WBJ458924 WLD458924:WLF458924 WUZ458924:WVB458924 D524460:F524460 IN524460:IP524460 SJ524460:SL524460 ACF524460:ACH524460 AMB524460:AMD524460 AVX524460:AVZ524460 BFT524460:BFV524460 BPP524460:BPR524460 BZL524460:BZN524460 CJH524460:CJJ524460 CTD524460:CTF524460 DCZ524460:DDB524460 DMV524460:DMX524460 DWR524460:DWT524460 EGN524460:EGP524460 EQJ524460:EQL524460 FAF524460:FAH524460 FKB524460:FKD524460 FTX524460:FTZ524460 GDT524460:GDV524460 GNP524460:GNR524460 GXL524460:GXN524460 HHH524460:HHJ524460 HRD524460:HRF524460 IAZ524460:IBB524460 IKV524460:IKX524460 IUR524460:IUT524460 JEN524460:JEP524460 JOJ524460:JOL524460 JYF524460:JYH524460 KIB524460:KID524460 KRX524460:KRZ524460 LBT524460:LBV524460 LLP524460:LLR524460 LVL524460:LVN524460 MFH524460:MFJ524460 MPD524460:MPF524460 MYZ524460:MZB524460 NIV524460:NIX524460 NSR524460:NST524460 OCN524460:OCP524460 OMJ524460:OML524460 OWF524460:OWH524460 PGB524460:PGD524460 PPX524460:PPZ524460 PZT524460:PZV524460 QJP524460:QJR524460 QTL524460:QTN524460 RDH524460:RDJ524460 RND524460:RNF524460 RWZ524460:RXB524460 SGV524460:SGX524460 SQR524460:SQT524460 TAN524460:TAP524460 TKJ524460:TKL524460 TUF524460:TUH524460 UEB524460:UED524460 UNX524460:UNZ524460 UXT524460:UXV524460 VHP524460:VHR524460 VRL524460:VRN524460 WBH524460:WBJ524460 WLD524460:WLF524460 WUZ524460:WVB524460 D589996:F589996 IN589996:IP589996 SJ589996:SL589996 ACF589996:ACH589996 AMB589996:AMD589996 AVX589996:AVZ589996 BFT589996:BFV589996 BPP589996:BPR589996 BZL589996:BZN589996 CJH589996:CJJ589996 CTD589996:CTF589996 DCZ589996:DDB589996 DMV589996:DMX589996 DWR589996:DWT589996 EGN589996:EGP589996 EQJ589996:EQL589996 FAF589996:FAH589996 FKB589996:FKD589996 FTX589996:FTZ589996 GDT589996:GDV589996 GNP589996:GNR589996 GXL589996:GXN589996 HHH589996:HHJ589996 HRD589996:HRF589996 IAZ589996:IBB589996 IKV589996:IKX589996 IUR589996:IUT589996 JEN589996:JEP589996 JOJ589996:JOL589996 JYF589996:JYH589996 KIB589996:KID589996 KRX589996:KRZ589996 LBT589996:LBV589996 LLP589996:LLR589996 LVL589996:LVN589996 MFH589996:MFJ589996 MPD589996:MPF589996 MYZ589996:MZB589996 NIV589996:NIX589996 NSR589996:NST589996 OCN589996:OCP589996 OMJ589996:OML589996 OWF589996:OWH589996 PGB589996:PGD589996 PPX589996:PPZ589996 PZT589996:PZV589996 QJP589996:QJR589996 QTL589996:QTN589996 RDH589996:RDJ589996 RND589996:RNF589996 RWZ589996:RXB589996 SGV589996:SGX589996 SQR589996:SQT589996 TAN589996:TAP589996 TKJ589996:TKL589996 TUF589996:TUH589996 UEB589996:UED589996 UNX589996:UNZ589996 UXT589996:UXV589996 VHP589996:VHR589996 VRL589996:VRN589996 WBH589996:WBJ589996 WLD589996:WLF589996 WUZ589996:WVB589996 D655532:F655532 IN655532:IP655532 SJ655532:SL655532 ACF655532:ACH655532 AMB655532:AMD655532 AVX655532:AVZ655532 BFT655532:BFV655532 BPP655532:BPR655532 BZL655532:BZN655532 CJH655532:CJJ655532 CTD655532:CTF655532 DCZ655532:DDB655532 DMV655532:DMX655532 DWR655532:DWT655532 EGN655532:EGP655532 EQJ655532:EQL655532 FAF655532:FAH655532 FKB655532:FKD655532 FTX655532:FTZ655532 GDT655532:GDV655532 GNP655532:GNR655532 GXL655532:GXN655532 HHH655532:HHJ655532 HRD655532:HRF655532 IAZ655532:IBB655532 IKV655532:IKX655532 IUR655532:IUT655532 JEN655532:JEP655532 JOJ655532:JOL655532 JYF655532:JYH655532 KIB655532:KID655532 KRX655532:KRZ655532 LBT655532:LBV655532 LLP655532:LLR655532 LVL655532:LVN655532 MFH655532:MFJ655532 MPD655532:MPF655532 MYZ655532:MZB655532 NIV655532:NIX655532 NSR655532:NST655532 OCN655532:OCP655532 OMJ655532:OML655532 OWF655532:OWH655532 PGB655532:PGD655532 PPX655532:PPZ655532 PZT655532:PZV655532 QJP655532:QJR655532 QTL655532:QTN655532 RDH655532:RDJ655532 RND655532:RNF655532 RWZ655532:RXB655532 SGV655532:SGX655532 SQR655532:SQT655532 TAN655532:TAP655532 TKJ655532:TKL655532 TUF655532:TUH655532 UEB655532:UED655532 UNX655532:UNZ655532 UXT655532:UXV655532 VHP655532:VHR655532 VRL655532:VRN655532 WBH655532:WBJ655532 WLD655532:WLF655532 WUZ655532:WVB655532 D721068:F721068 IN721068:IP721068 SJ721068:SL721068 ACF721068:ACH721068 AMB721068:AMD721068 AVX721068:AVZ721068 BFT721068:BFV721068 BPP721068:BPR721068 BZL721068:BZN721068 CJH721068:CJJ721068 CTD721068:CTF721068 DCZ721068:DDB721068 DMV721068:DMX721068 DWR721068:DWT721068 EGN721068:EGP721068 EQJ721068:EQL721068 FAF721068:FAH721068 FKB721068:FKD721068 FTX721068:FTZ721068 GDT721068:GDV721068 GNP721068:GNR721068 GXL721068:GXN721068 HHH721068:HHJ721068 HRD721068:HRF721068 IAZ721068:IBB721068 IKV721068:IKX721068 IUR721068:IUT721068 JEN721068:JEP721068 JOJ721068:JOL721068 JYF721068:JYH721068 KIB721068:KID721068 KRX721068:KRZ721068 LBT721068:LBV721068 LLP721068:LLR721068 LVL721068:LVN721068 MFH721068:MFJ721068 MPD721068:MPF721068 MYZ721068:MZB721068 NIV721068:NIX721068 NSR721068:NST721068 OCN721068:OCP721068 OMJ721068:OML721068 OWF721068:OWH721068 PGB721068:PGD721068 PPX721068:PPZ721068 PZT721068:PZV721068 QJP721068:QJR721068 QTL721068:QTN721068 RDH721068:RDJ721068 RND721068:RNF721068 RWZ721068:RXB721068 SGV721068:SGX721068 SQR721068:SQT721068 TAN721068:TAP721068 TKJ721068:TKL721068 TUF721068:TUH721068 UEB721068:UED721068 UNX721068:UNZ721068 UXT721068:UXV721068 VHP721068:VHR721068 VRL721068:VRN721068 WBH721068:WBJ721068 WLD721068:WLF721068 WUZ721068:WVB721068 D786604:F786604 IN786604:IP786604 SJ786604:SL786604 ACF786604:ACH786604 AMB786604:AMD786604 AVX786604:AVZ786604 BFT786604:BFV786604 BPP786604:BPR786604 BZL786604:BZN786604 CJH786604:CJJ786604 CTD786604:CTF786604 DCZ786604:DDB786604 DMV786604:DMX786604 DWR786604:DWT786604 EGN786604:EGP786604 EQJ786604:EQL786604 FAF786604:FAH786604 FKB786604:FKD786604 FTX786604:FTZ786604 GDT786604:GDV786604 GNP786604:GNR786604 GXL786604:GXN786604 HHH786604:HHJ786604 HRD786604:HRF786604 IAZ786604:IBB786604 IKV786604:IKX786604 IUR786604:IUT786604 JEN786604:JEP786604 JOJ786604:JOL786604 JYF786604:JYH786604 KIB786604:KID786604 KRX786604:KRZ786604 LBT786604:LBV786604 LLP786604:LLR786604 LVL786604:LVN786604 MFH786604:MFJ786604 MPD786604:MPF786604 MYZ786604:MZB786604 NIV786604:NIX786604 NSR786604:NST786604 OCN786604:OCP786604 OMJ786604:OML786604 OWF786604:OWH786604 PGB786604:PGD786604 PPX786604:PPZ786604 PZT786604:PZV786604 QJP786604:QJR786604 QTL786604:QTN786604 RDH786604:RDJ786604 RND786604:RNF786604 RWZ786604:RXB786604 SGV786604:SGX786604 SQR786604:SQT786604 TAN786604:TAP786604 TKJ786604:TKL786604 TUF786604:TUH786604 UEB786604:UED786604 UNX786604:UNZ786604 UXT786604:UXV786604 VHP786604:VHR786604 VRL786604:VRN786604 WBH786604:WBJ786604 WLD786604:WLF786604 WUZ786604:WVB786604 D852140:F852140 IN852140:IP852140 SJ852140:SL852140 ACF852140:ACH852140 AMB852140:AMD852140 AVX852140:AVZ852140 BFT852140:BFV852140 BPP852140:BPR852140 BZL852140:BZN852140 CJH852140:CJJ852140 CTD852140:CTF852140 DCZ852140:DDB852140 DMV852140:DMX852140 DWR852140:DWT852140 EGN852140:EGP852140 EQJ852140:EQL852140 FAF852140:FAH852140 FKB852140:FKD852140 FTX852140:FTZ852140 GDT852140:GDV852140 GNP852140:GNR852140 GXL852140:GXN852140 HHH852140:HHJ852140 HRD852140:HRF852140 IAZ852140:IBB852140 IKV852140:IKX852140 IUR852140:IUT852140 JEN852140:JEP852140 JOJ852140:JOL852140 JYF852140:JYH852140 KIB852140:KID852140 KRX852140:KRZ852140 LBT852140:LBV852140 LLP852140:LLR852140 LVL852140:LVN852140 MFH852140:MFJ852140 MPD852140:MPF852140 MYZ852140:MZB852140 NIV852140:NIX852140 NSR852140:NST852140 OCN852140:OCP852140 OMJ852140:OML852140 OWF852140:OWH852140 PGB852140:PGD852140 PPX852140:PPZ852140 PZT852140:PZV852140 QJP852140:QJR852140 QTL852140:QTN852140 RDH852140:RDJ852140 RND852140:RNF852140 RWZ852140:RXB852140 SGV852140:SGX852140 SQR852140:SQT852140 TAN852140:TAP852140 TKJ852140:TKL852140 TUF852140:TUH852140 UEB852140:UED852140 UNX852140:UNZ852140 UXT852140:UXV852140 VHP852140:VHR852140 VRL852140:VRN852140 WBH852140:WBJ852140 WLD852140:WLF852140 WUZ852140:WVB852140 D917676:F917676 IN917676:IP917676 SJ917676:SL917676 ACF917676:ACH917676 AMB917676:AMD917676 AVX917676:AVZ917676 BFT917676:BFV917676 BPP917676:BPR917676 BZL917676:BZN917676 CJH917676:CJJ917676 CTD917676:CTF917676 DCZ917676:DDB917676 DMV917676:DMX917676 DWR917676:DWT917676 EGN917676:EGP917676 EQJ917676:EQL917676 FAF917676:FAH917676 FKB917676:FKD917676 FTX917676:FTZ917676 GDT917676:GDV917676 GNP917676:GNR917676 GXL917676:GXN917676 HHH917676:HHJ917676 HRD917676:HRF917676 IAZ917676:IBB917676 IKV917676:IKX917676 IUR917676:IUT917676 JEN917676:JEP917676 JOJ917676:JOL917676 JYF917676:JYH917676 KIB917676:KID917676 KRX917676:KRZ917676 LBT917676:LBV917676 LLP917676:LLR917676 LVL917676:LVN917676 MFH917676:MFJ917676 MPD917676:MPF917676 MYZ917676:MZB917676 NIV917676:NIX917676 NSR917676:NST917676 OCN917676:OCP917676 OMJ917676:OML917676 OWF917676:OWH917676 PGB917676:PGD917676 PPX917676:PPZ917676 PZT917676:PZV917676 QJP917676:QJR917676 QTL917676:QTN917676 RDH917676:RDJ917676 RND917676:RNF917676 RWZ917676:RXB917676 SGV917676:SGX917676 SQR917676:SQT917676 TAN917676:TAP917676 TKJ917676:TKL917676 TUF917676:TUH917676 UEB917676:UED917676 UNX917676:UNZ917676 UXT917676:UXV917676 VHP917676:VHR917676 VRL917676:VRN917676 WBH917676:WBJ917676 WLD917676:WLF917676 WUZ917676:WVB917676 D983212:F983212 IN983212:IP983212 SJ983212:SL983212 ACF983212:ACH983212 AMB983212:AMD983212 AVX983212:AVZ983212 BFT983212:BFV983212 BPP983212:BPR983212 BZL983212:BZN983212 CJH983212:CJJ983212 CTD983212:CTF983212 DCZ983212:DDB983212 DMV983212:DMX983212 DWR983212:DWT983212 EGN983212:EGP983212 EQJ983212:EQL983212 FAF983212:FAH983212 FKB983212:FKD983212 FTX983212:FTZ983212 GDT983212:GDV983212 GNP983212:GNR983212 GXL983212:GXN983212 HHH983212:HHJ983212 HRD983212:HRF983212 IAZ983212:IBB983212 IKV983212:IKX983212 IUR983212:IUT983212 JEN983212:JEP983212 JOJ983212:JOL983212 JYF983212:JYH983212 KIB983212:KID983212 KRX983212:KRZ983212 LBT983212:LBV983212 LLP983212:LLR983212 LVL983212:LVN983212 MFH983212:MFJ983212 MPD983212:MPF983212 MYZ983212:MZB983212 NIV983212:NIX983212 NSR983212:NST983212 OCN983212:OCP983212 OMJ983212:OML983212 OWF983212:OWH983212 PGB983212:PGD983212 PPX983212:PPZ983212 PZT983212:PZV983212 QJP983212:QJR983212 QTL983212:QTN983212 RDH983212:RDJ983212 RND983212:RNF983212 RWZ983212:RXB983212 SGV983212:SGX983212 SQR983212:SQT983212 TAN983212:TAP983212 TKJ983212:TKL983212 TUF983212:TUH983212 UEB983212:UED983212 UNX983212:UNZ983212 UXT983212:UXV983212 VHP983212:VHR983212 VRL983212:VRN983212 WBH983212:WBJ983212 WLD983212:WLF983212 WUZ983212:WVB983212 IR198 SN198 ACJ198 AMF198 AWB198 BFX198 BPT198 BZP198 CJL198 CTH198 DDD198 DMZ198 DWV198 EGR198 EQN198 FAJ198 FKF198 FUB198 GDX198 GNT198 GXP198 HHL198 HRH198 IBD198 IKZ198 IUV198 JER198 JON198 JYJ198 KIF198 KSB198 LBX198 LLT198 LVP198 MFL198 MPH198 MZD198 NIZ198 NSV198 OCR198 OMN198 OWJ198 PGF198 PQB198 PZX198 QJT198 QTP198 RDL198 RNH198 RXD198 SGZ198 SQV198 TAR198 TKN198 TUJ198 UEF198 UOB198 UXX198 VHT198 VRP198 WBL198 WLH198 WVD198 IR65712 SN65712 ACJ65712 AMF65712 AWB65712 BFX65712 BPT65712 BZP65712 CJL65712 CTH65712 DDD65712 DMZ65712 DWV65712 EGR65712 EQN65712 FAJ65712 FKF65712 FUB65712 GDX65712 GNT65712 GXP65712 HHL65712 HRH65712 IBD65712 IKZ65712 IUV65712 JER65712 JON65712 JYJ65712 KIF65712 KSB65712 LBX65712 LLT65712 LVP65712 MFL65712 MPH65712 MZD65712 NIZ65712 NSV65712 OCR65712 OMN65712 OWJ65712 PGF65712 PQB65712 PZX65712 QJT65712 QTP65712 RDL65712 RNH65712 RXD65712 SGZ65712 SQV65712 TAR65712 TKN65712 TUJ65712 UEF65712 UOB65712 UXX65712 VHT65712 VRP65712 WBL65712 WLH65712 WVD65712 IR131248 SN131248 ACJ131248 AMF131248 AWB131248 BFX131248 BPT131248 BZP131248 CJL131248 CTH131248 DDD131248 DMZ131248 DWV131248 EGR131248 EQN131248 FAJ131248 FKF131248 FUB131248 GDX131248 GNT131248 GXP131248 HHL131248 HRH131248 IBD131248 IKZ131248 IUV131248 JER131248 JON131248 JYJ131248 KIF131248 KSB131248 LBX131248 LLT131248 LVP131248 MFL131248 MPH131248 MZD131248 NIZ131248 NSV131248 OCR131248 OMN131248 OWJ131248 PGF131248 PQB131248 PZX131248 QJT131248 QTP131248 RDL131248 RNH131248 RXD131248 SGZ131248 SQV131248 TAR131248 TKN131248 TUJ131248 UEF131248 UOB131248 UXX131248 VHT131248 VRP131248 WBL131248 WLH131248 WVD131248 IR196784 SN196784 ACJ196784 AMF196784 AWB196784 BFX196784 BPT196784 BZP196784 CJL196784 CTH196784 DDD196784 DMZ196784 DWV196784 EGR196784 EQN196784 FAJ196784 FKF196784 FUB196784 GDX196784 GNT196784 GXP196784 HHL196784 HRH196784 IBD196784 IKZ196784 IUV196784 JER196784 JON196784 JYJ196784 KIF196784 KSB196784 LBX196784 LLT196784 LVP196784 MFL196784 MPH196784 MZD196784 NIZ196784 NSV196784 OCR196784 OMN196784 OWJ196784 PGF196784 PQB196784 PZX196784 QJT196784 QTP196784 RDL196784 RNH196784 RXD196784 SGZ196784 SQV196784 TAR196784 TKN196784 TUJ196784 UEF196784 UOB196784 UXX196784 VHT196784 VRP196784 WBL196784 WLH196784 WVD196784 IR262320 SN262320 ACJ262320 AMF262320 AWB262320 BFX262320 BPT262320 BZP262320 CJL262320 CTH262320 DDD262320 DMZ262320 DWV262320 EGR262320 EQN262320 FAJ262320 FKF262320 FUB262320 GDX262320 GNT262320 GXP262320 HHL262320 HRH262320 IBD262320 IKZ262320 IUV262320 JER262320 JON262320 JYJ262320 KIF262320 KSB262320 LBX262320 LLT262320 LVP262320 MFL262320 MPH262320 MZD262320 NIZ262320 NSV262320 OCR262320 OMN262320 OWJ262320 PGF262320 PQB262320 PZX262320 QJT262320 QTP262320 RDL262320 RNH262320 RXD262320 SGZ262320 SQV262320 TAR262320 TKN262320 TUJ262320 UEF262320 UOB262320 UXX262320 VHT262320 VRP262320 WBL262320 WLH262320 WVD262320 IR327856 SN327856 ACJ327856 AMF327856 AWB327856 BFX327856 BPT327856 BZP327856 CJL327856 CTH327856 DDD327856 DMZ327856 DWV327856 EGR327856 EQN327856 FAJ327856 FKF327856 FUB327856 GDX327856 GNT327856 GXP327856 HHL327856 HRH327856 IBD327856 IKZ327856 IUV327856 JER327856 JON327856 JYJ327856 KIF327856 KSB327856 LBX327856 LLT327856 LVP327856 MFL327856 MPH327856 MZD327856 NIZ327856 NSV327856 OCR327856 OMN327856 OWJ327856 PGF327856 PQB327856 PZX327856 QJT327856 QTP327856 RDL327856 RNH327856 RXD327856 SGZ327856 SQV327856 TAR327856 TKN327856 TUJ327856 UEF327856 UOB327856 UXX327856 VHT327856 VRP327856 WBL327856 WLH327856 WVD327856 IR393392 SN393392 ACJ393392 AMF393392 AWB393392 BFX393392 BPT393392 BZP393392 CJL393392 CTH393392 DDD393392 DMZ393392 DWV393392 EGR393392 EQN393392 FAJ393392 FKF393392 FUB393392 GDX393392 GNT393392 GXP393392 HHL393392 HRH393392 IBD393392 IKZ393392 IUV393392 JER393392 JON393392 JYJ393392 KIF393392 KSB393392 LBX393392 LLT393392 LVP393392 MFL393392 MPH393392 MZD393392 NIZ393392 NSV393392 OCR393392 OMN393392 OWJ393392 PGF393392 PQB393392 PZX393392 QJT393392 QTP393392 RDL393392 RNH393392 RXD393392 SGZ393392 SQV393392 TAR393392 TKN393392 TUJ393392 UEF393392 UOB393392 UXX393392 VHT393392 VRP393392 WBL393392 WLH393392 WVD393392 IR458928 SN458928 ACJ458928 AMF458928 AWB458928 BFX458928 BPT458928 BZP458928 CJL458928 CTH458928 DDD458928 DMZ458928 DWV458928 EGR458928 EQN458928 FAJ458928 FKF458928 FUB458928 GDX458928 GNT458928 GXP458928 HHL458928 HRH458928 IBD458928 IKZ458928 IUV458928 JER458928 JON458928 JYJ458928 KIF458928 KSB458928 LBX458928 LLT458928 LVP458928 MFL458928 MPH458928 MZD458928 NIZ458928 NSV458928 OCR458928 OMN458928 OWJ458928 PGF458928 PQB458928 PZX458928 QJT458928 QTP458928 RDL458928 RNH458928 RXD458928 SGZ458928 SQV458928 TAR458928 TKN458928 TUJ458928 UEF458928 UOB458928 UXX458928 VHT458928 VRP458928 WBL458928 WLH458928 WVD458928 IR524464 SN524464 ACJ524464 AMF524464 AWB524464 BFX524464 BPT524464 BZP524464 CJL524464 CTH524464 DDD524464 DMZ524464 DWV524464 EGR524464 EQN524464 FAJ524464 FKF524464 FUB524464 GDX524464 GNT524464 GXP524464 HHL524464 HRH524464 IBD524464 IKZ524464 IUV524464 JER524464 JON524464 JYJ524464 KIF524464 KSB524464 LBX524464 LLT524464 LVP524464 MFL524464 MPH524464 MZD524464 NIZ524464 NSV524464 OCR524464 OMN524464 OWJ524464 PGF524464 PQB524464 PZX524464 QJT524464 QTP524464 RDL524464 RNH524464 RXD524464 SGZ524464 SQV524464 TAR524464 TKN524464 TUJ524464 UEF524464 UOB524464 UXX524464 VHT524464 VRP524464 WBL524464 WLH524464 WVD524464 IR590000 SN590000 ACJ590000 AMF590000 AWB590000 BFX590000 BPT590000 BZP590000 CJL590000 CTH590000 DDD590000 DMZ590000 DWV590000 EGR590000 EQN590000 FAJ590000 FKF590000 FUB590000 GDX590000 GNT590000 GXP590000 HHL590000 HRH590000 IBD590000 IKZ590000 IUV590000 JER590000 JON590000 JYJ590000 KIF590000 KSB590000 LBX590000 LLT590000 LVP590000 MFL590000 MPH590000 MZD590000 NIZ590000 NSV590000 OCR590000 OMN590000 OWJ590000 PGF590000 PQB590000 PZX590000 QJT590000 QTP590000 RDL590000 RNH590000 RXD590000 SGZ590000 SQV590000 TAR590000 TKN590000 TUJ590000 UEF590000 UOB590000 UXX590000 VHT590000 VRP590000 WBL590000 WLH590000 WVD590000 IR655536 SN655536 ACJ655536 AMF655536 AWB655536 BFX655536 BPT655536 BZP655536 CJL655536 CTH655536 DDD655536 DMZ655536 DWV655536 EGR655536 EQN655536 FAJ655536 FKF655536 FUB655536 GDX655536 GNT655536 GXP655536 HHL655536 HRH655536 IBD655536 IKZ655536 IUV655536 JER655536 JON655536 JYJ655536 KIF655536 KSB655536 LBX655536 LLT655536 LVP655536 MFL655536 MPH655536 MZD655536 NIZ655536 NSV655536 OCR655536 OMN655536 OWJ655536 PGF655536 PQB655536 PZX655536 QJT655536 QTP655536 RDL655536 RNH655536 RXD655536 SGZ655536 SQV655536 TAR655536 TKN655536 TUJ655536 UEF655536 UOB655536 UXX655536 VHT655536 VRP655536 WBL655536 WLH655536 WVD655536 IR721072 SN721072 ACJ721072 AMF721072 AWB721072 BFX721072 BPT721072 BZP721072 CJL721072 CTH721072 DDD721072 DMZ721072 DWV721072 EGR721072 EQN721072 FAJ721072 FKF721072 FUB721072 GDX721072 GNT721072 GXP721072 HHL721072 HRH721072 IBD721072 IKZ721072 IUV721072 JER721072 JON721072 JYJ721072 KIF721072 KSB721072 LBX721072 LLT721072 LVP721072 MFL721072 MPH721072 MZD721072 NIZ721072 NSV721072 OCR721072 OMN721072 OWJ721072 PGF721072 PQB721072 PZX721072 QJT721072 QTP721072 RDL721072 RNH721072 RXD721072 SGZ721072 SQV721072 TAR721072 TKN721072 TUJ721072 UEF721072 UOB721072 UXX721072 VHT721072 VRP721072 WBL721072 WLH721072 WVD721072 IR786608 SN786608 ACJ786608 AMF786608 AWB786608 BFX786608 BPT786608 BZP786608 CJL786608 CTH786608 DDD786608 DMZ786608 DWV786608 EGR786608 EQN786608 FAJ786608 FKF786608 FUB786608 GDX786608 GNT786608 GXP786608 HHL786608 HRH786608 IBD786608 IKZ786608 IUV786608 JER786608 JON786608 JYJ786608 KIF786608 KSB786608 LBX786608 LLT786608 LVP786608 MFL786608 MPH786608 MZD786608 NIZ786608 NSV786608 OCR786608 OMN786608 OWJ786608 PGF786608 PQB786608 PZX786608 QJT786608 QTP786608 RDL786608 RNH786608 RXD786608 SGZ786608 SQV786608 TAR786608 TKN786608 TUJ786608 UEF786608 UOB786608 UXX786608 VHT786608 VRP786608 WBL786608 WLH786608 WVD786608 IR852144 SN852144 ACJ852144 AMF852144 AWB852144 BFX852144 BPT852144 BZP852144 CJL852144 CTH852144 DDD852144 DMZ852144 DWV852144 EGR852144 EQN852144 FAJ852144 FKF852144 FUB852144 GDX852144 GNT852144 GXP852144 HHL852144 HRH852144 IBD852144 IKZ852144 IUV852144 JER852144 JON852144 JYJ852144 KIF852144 KSB852144 LBX852144 LLT852144 LVP852144 MFL852144 MPH852144 MZD852144 NIZ852144 NSV852144 OCR852144 OMN852144 OWJ852144 PGF852144 PQB852144 PZX852144 QJT852144 QTP852144 RDL852144 RNH852144 RXD852144 SGZ852144 SQV852144 TAR852144 TKN852144 TUJ852144 UEF852144 UOB852144 UXX852144 VHT852144 VRP852144 WBL852144 WLH852144 WVD852144 IR917680 SN917680 ACJ917680 AMF917680 AWB917680 BFX917680 BPT917680 BZP917680 CJL917680 CTH917680 DDD917680 DMZ917680 DWV917680 EGR917680 EQN917680 FAJ917680 FKF917680 FUB917680 GDX917680 GNT917680 GXP917680 HHL917680 HRH917680 IBD917680 IKZ917680 IUV917680 JER917680 JON917680 JYJ917680 KIF917680 KSB917680 LBX917680 LLT917680 LVP917680 MFL917680 MPH917680 MZD917680 NIZ917680 NSV917680 OCR917680 OMN917680 OWJ917680 PGF917680 PQB917680 PZX917680 QJT917680 QTP917680 RDL917680 RNH917680 RXD917680 SGZ917680 SQV917680 TAR917680 TKN917680 TUJ917680 UEF917680 UOB917680 UXX917680 VHT917680 VRP917680 WBL917680 WLH917680 WVD917680 IR983216 SN983216 ACJ983216 AMF983216 AWB983216 BFX983216 BPT983216 BZP983216 CJL983216 CTH983216 DDD983216 DMZ983216 DWV983216 EGR983216 EQN983216 FAJ983216 FKF983216 FUB983216 GDX983216 GNT983216 GXP983216 HHL983216 HRH983216 IBD983216 IKZ983216 IUV983216 JER983216 JON983216 JYJ983216 KIF983216 KSB983216 LBX983216 LLT983216 LVP983216 MFL983216 MPH983216 MZD983216 NIZ983216 NSV983216 OCR983216 OMN983216 OWJ983216 PGF983216 PQB983216 PZX983216 QJT983216 QTP983216 RDL983216 RNH983216 RXD983216 SGZ983216 SQV983216 TAR983216 TKN983216 TUJ983216 UEF983216 UOB983216 UXX983216 VHT983216 VRP983216 WBL983216 WLH983216 WVD983216 IR199:IV217 SN199:SR217 ACJ199:ACN217 AMF199:AMJ217 AWB199:AWF217 BFX199:BGB217 BPT199:BPX217 BZP199:BZT217 CJL199:CJP217 CTH199:CTL217 DDD199:DDH217 DMZ199:DND217 DWV199:DWZ217 EGR199:EGV217 EQN199:EQR217 FAJ199:FAN217 FKF199:FKJ217 FUB199:FUF217 GDX199:GEB217 GNT199:GNX217 GXP199:GXT217 HHL199:HHP217 HRH199:HRL217 IBD199:IBH217 IKZ199:ILD217 IUV199:IUZ217 JER199:JEV217 JON199:JOR217 JYJ199:JYN217 KIF199:KIJ217 KSB199:KSF217 LBX199:LCB217 LLT199:LLX217 LVP199:LVT217 MFL199:MFP217 MPH199:MPL217 MZD199:MZH217 NIZ199:NJD217 NSV199:NSZ217 OCR199:OCV217 OMN199:OMR217 OWJ199:OWN217 PGF199:PGJ217 PQB199:PQF217 PZX199:QAB217 QJT199:QJX217 QTP199:QTT217 RDL199:RDP217 RNH199:RNL217 RXD199:RXH217 SGZ199:SHD217 SQV199:SQZ217 TAR199:TAV217 TKN199:TKR217 TUJ199:TUN217 UEF199:UEJ217 UOB199:UOF217 UXX199:UYB217 VHT199:VHX217 VRP199:VRT217 WBL199:WBP217 WLH199:WLL217 WVD199:WVH217 IR65713:IV65733 SN65713:SR65733 ACJ65713:ACN65733 AMF65713:AMJ65733 AWB65713:AWF65733 BFX65713:BGB65733 BPT65713:BPX65733 BZP65713:BZT65733 CJL65713:CJP65733 CTH65713:CTL65733 DDD65713:DDH65733 DMZ65713:DND65733 DWV65713:DWZ65733 EGR65713:EGV65733 EQN65713:EQR65733 FAJ65713:FAN65733 FKF65713:FKJ65733 FUB65713:FUF65733 GDX65713:GEB65733 GNT65713:GNX65733 GXP65713:GXT65733 HHL65713:HHP65733 HRH65713:HRL65733 IBD65713:IBH65733 IKZ65713:ILD65733 IUV65713:IUZ65733 JER65713:JEV65733 JON65713:JOR65733 JYJ65713:JYN65733 KIF65713:KIJ65733 KSB65713:KSF65733 LBX65713:LCB65733 LLT65713:LLX65733 LVP65713:LVT65733 MFL65713:MFP65733 MPH65713:MPL65733 MZD65713:MZH65733 NIZ65713:NJD65733 NSV65713:NSZ65733 OCR65713:OCV65733 OMN65713:OMR65733 OWJ65713:OWN65733 PGF65713:PGJ65733 PQB65713:PQF65733 PZX65713:QAB65733 QJT65713:QJX65733 QTP65713:QTT65733 RDL65713:RDP65733 RNH65713:RNL65733 RXD65713:RXH65733 SGZ65713:SHD65733 SQV65713:SQZ65733 TAR65713:TAV65733 TKN65713:TKR65733 TUJ65713:TUN65733 UEF65713:UEJ65733 UOB65713:UOF65733 UXX65713:UYB65733 VHT65713:VHX65733 VRP65713:VRT65733 WBL65713:WBP65733 WLH65713:WLL65733 WVD65713:WVH65733 IR131249:IV131269 SN131249:SR131269 ACJ131249:ACN131269 AMF131249:AMJ131269 AWB131249:AWF131269 BFX131249:BGB131269 BPT131249:BPX131269 BZP131249:BZT131269 CJL131249:CJP131269 CTH131249:CTL131269 DDD131249:DDH131269 DMZ131249:DND131269 DWV131249:DWZ131269 EGR131249:EGV131269 EQN131249:EQR131269 FAJ131249:FAN131269 FKF131249:FKJ131269 FUB131249:FUF131269 GDX131249:GEB131269 GNT131249:GNX131269 GXP131249:GXT131269 HHL131249:HHP131269 HRH131249:HRL131269 IBD131249:IBH131269 IKZ131249:ILD131269 IUV131249:IUZ131269 JER131249:JEV131269 JON131249:JOR131269 JYJ131249:JYN131269 KIF131249:KIJ131269 KSB131249:KSF131269 LBX131249:LCB131269 LLT131249:LLX131269 LVP131249:LVT131269 MFL131249:MFP131269 MPH131249:MPL131269 MZD131249:MZH131269 NIZ131249:NJD131269 NSV131249:NSZ131269 OCR131249:OCV131269 OMN131249:OMR131269 OWJ131249:OWN131269 PGF131249:PGJ131269 PQB131249:PQF131269 PZX131249:QAB131269 QJT131249:QJX131269 QTP131249:QTT131269 RDL131249:RDP131269 RNH131249:RNL131269 RXD131249:RXH131269 SGZ131249:SHD131269 SQV131249:SQZ131269 TAR131249:TAV131269 TKN131249:TKR131269 TUJ131249:TUN131269 UEF131249:UEJ131269 UOB131249:UOF131269 UXX131249:UYB131269 VHT131249:VHX131269 VRP131249:VRT131269 WBL131249:WBP131269 WLH131249:WLL131269 WVD131249:WVH131269 IR196785:IV196805 SN196785:SR196805 ACJ196785:ACN196805 AMF196785:AMJ196805 AWB196785:AWF196805 BFX196785:BGB196805 BPT196785:BPX196805 BZP196785:BZT196805 CJL196785:CJP196805 CTH196785:CTL196805 DDD196785:DDH196805 DMZ196785:DND196805 DWV196785:DWZ196805 EGR196785:EGV196805 EQN196785:EQR196805 FAJ196785:FAN196805 FKF196785:FKJ196805 FUB196785:FUF196805 GDX196785:GEB196805 GNT196785:GNX196805 GXP196785:GXT196805 HHL196785:HHP196805 HRH196785:HRL196805 IBD196785:IBH196805 IKZ196785:ILD196805 IUV196785:IUZ196805 JER196785:JEV196805 JON196785:JOR196805 JYJ196785:JYN196805 KIF196785:KIJ196805 KSB196785:KSF196805 LBX196785:LCB196805 LLT196785:LLX196805 LVP196785:LVT196805 MFL196785:MFP196805 MPH196785:MPL196805 MZD196785:MZH196805 NIZ196785:NJD196805 NSV196785:NSZ196805 OCR196785:OCV196805 OMN196785:OMR196805 OWJ196785:OWN196805 PGF196785:PGJ196805 PQB196785:PQF196805 PZX196785:QAB196805 QJT196785:QJX196805 QTP196785:QTT196805 RDL196785:RDP196805 RNH196785:RNL196805 RXD196785:RXH196805 SGZ196785:SHD196805 SQV196785:SQZ196805 TAR196785:TAV196805 TKN196785:TKR196805 TUJ196785:TUN196805 UEF196785:UEJ196805 UOB196785:UOF196805 UXX196785:UYB196805 VHT196785:VHX196805 VRP196785:VRT196805 WBL196785:WBP196805 WLH196785:WLL196805 WVD196785:WVH196805 IR262321:IV262341 SN262321:SR262341 ACJ262321:ACN262341 AMF262321:AMJ262341 AWB262321:AWF262341 BFX262321:BGB262341 BPT262321:BPX262341 BZP262321:BZT262341 CJL262321:CJP262341 CTH262321:CTL262341 DDD262321:DDH262341 DMZ262321:DND262341 DWV262321:DWZ262341 EGR262321:EGV262341 EQN262321:EQR262341 FAJ262321:FAN262341 FKF262321:FKJ262341 FUB262321:FUF262341 GDX262321:GEB262341 GNT262321:GNX262341 GXP262321:GXT262341 HHL262321:HHP262341 HRH262321:HRL262341 IBD262321:IBH262341 IKZ262321:ILD262341 IUV262321:IUZ262341 JER262321:JEV262341 JON262321:JOR262341 JYJ262321:JYN262341 KIF262321:KIJ262341 KSB262321:KSF262341 LBX262321:LCB262341 LLT262321:LLX262341 LVP262321:LVT262341 MFL262321:MFP262341 MPH262321:MPL262341 MZD262321:MZH262341 NIZ262321:NJD262341 NSV262321:NSZ262341 OCR262321:OCV262341 OMN262321:OMR262341 OWJ262321:OWN262341 PGF262321:PGJ262341 PQB262321:PQF262341 PZX262321:QAB262341 QJT262321:QJX262341 QTP262321:QTT262341 RDL262321:RDP262341 RNH262321:RNL262341 RXD262321:RXH262341 SGZ262321:SHD262341 SQV262321:SQZ262341 TAR262321:TAV262341 TKN262321:TKR262341 TUJ262321:TUN262341 UEF262321:UEJ262341 UOB262321:UOF262341 UXX262321:UYB262341 VHT262321:VHX262341 VRP262321:VRT262341 WBL262321:WBP262341 WLH262321:WLL262341 WVD262321:WVH262341 IR327857:IV327877 SN327857:SR327877 ACJ327857:ACN327877 AMF327857:AMJ327877 AWB327857:AWF327877 BFX327857:BGB327877 BPT327857:BPX327877 BZP327857:BZT327877 CJL327857:CJP327877 CTH327857:CTL327877 DDD327857:DDH327877 DMZ327857:DND327877 DWV327857:DWZ327877 EGR327857:EGV327877 EQN327857:EQR327877 FAJ327857:FAN327877 FKF327857:FKJ327877 FUB327857:FUF327877 GDX327857:GEB327877 GNT327857:GNX327877 GXP327857:GXT327877 HHL327857:HHP327877 HRH327857:HRL327877 IBD327857:IBH327877 IKZ327857:ILD327877 IUV327857:IUZ327877 JER327857:JEV327877 JON327857:JOR327877 JYJ327857:JYN327877 KIF327857:KIJ327877 KSB327857:KSF327877 LBX327857:LCB327877 LLT327857:LLX327877 LVP327857:LVT327877 MFL327857:MFP327877 MPH327857:MPL327877 MZD327857:MZH327877 NIZ327857:NJD327877 NSV327857:NSZ327877 OCR327857:OCV327877 OMN327857:OMR327877 OWJ327857:OWN327877 PGF327857:PGJ327877 PQB327857:PQF327877 PZX327857:QAB327877 QJT327857:QJX327877 QTP327857:QTT327877 RDL327857:RDP327877 RNH327857:RNL327877 RXD327857:RXH327877 SGZ327857:SHD327877 SQV327857:SQZ327877 TAR327857:TAV327877 TKN327857:TKR327877 TUJ327857:TUN327877 UEF327857:UEJ327877 UOB327857:UOF327877 UXX327857:UYB327877 VHT327857:VHX327877 VRP327857:VRT327877 WBL327857:WBP327877 WLH327857:WLL327877 WVD327857:WVH327877 IR393393:IV393413 SN393393:SR393413 ACJ393393:ACN393413 AMF393393:AMJ393413 AWB393393:AWF393413 BFX393393:BGB393413 BPT393393:BPX393413 BZP393393:BZT393413 CJL393393:CJP393413 CTH393393:CTL393413 DDD393393:DDH393413 DMZ393393:DND393413 DWV393393:DWZ393413 EGR393393:EGV393413 EQN393393:EQR393413 FAJ393393:FAN393413 FKF393393:FKJ393413 FUB393393:FUF393413 GDX393393:GEB393413 GNT393393:GNX393413 GXP393393:GXT393413 HHL393393:HHP393413 HRH393393:HRL393413 IBD393393:IBH393413 IKZ393393:ILD393413 IUV393393:IUZ393413 JER393393:JEV393413 JON393393:JOR393413 JYJ393393:JYN393413 KIF393393:KIJ393413 KSB393393:KSF393413 LBX393393:LCB393413 LLT393393:LLX393413 LVP393393:LVT393413 MFL393393:MFP393413 MPH393393:MPL393413 MZD393393:MZH393413 NIZ393393:NJD393413 NSV393393:NSZ393413 OCR393393:OCV393413 OMN393393:OMR393413 OWJ393393:OWN393413 PGF393393:PGJ393413 PQB393393:PQF393413 PZX393393:QAB393413 QJT393393:QJX393413 QTP393393:QTT393413 RDL393393:RDP393413 RNH393393:RNL393413 RXD393393:RXH393413 SGZ393393:SHD393413 SQV393393:SQZ393413 TAR393393:TAV393413 TKN393393:TKR393413 TUJ393393:TUN393413 UEF393393:UEJ393413 UOB393393:UOF393413 UXX393393:UYB393413 VHT393393:VHX393413 VRP393393:VRT393413 WBL393393:WBP393413 WLH393393:WLL393413 WVD393393:WVH393413 IR458929:IV458949 SN458929:SR458949 ACJ458929:ACN458949 AMF458929:AMJ458949 AWB458929:AWF458949 BFX458929:BGB458949 BPT458929:BPX458949 BZP458929:BZT458949 CJL458929:CJP458949 CTH458929:CTL458949 DDD458929:DDH458949 DMZ458929:DND458949 DWV458929:DWZ458949 EGR458929:EGV458949 EQN458929:EQR458949 FAJ458929:FAN458949 FKF458929:FKJ458949 FUB458929:FUF458949 GDX458929:GEB458949 GNT458929:GNX458949 GXP458929:GXT458949 HHL458929:HHP458949 HRH458929:HRL458949 IBD458929:IBH458949 IKZ458929:ILD458949 IUV458929:IUZ458949 JER458929:JEV458949 JON458929:JOR458949 JYJ458929:JYN458949 KIF458929:KIJ458949 KSB458929:KSF458949 LBX458929:LCB458949 LLT458929:LLX458949 LVP458929:LVT458949 MFL458929:MFP458949 MPH458929:MPL458949 MZD458929:MZH458949 NIZ458929:NJD458949 NSV458929:NSZ458949 OCR458929:OCV458949 OMN458929:OMR458949 OWJ458929:OWN458949 PGF458929:PGJ458949 PQB458929:PQF458949 PZX458929:QAB458949 QJT458929:QJX458949 QTP458929:QTT458949 RDL458929:RDP458949 RNH458929:RNL458949 RXD458929:RXH458949 SGZ458929:SHD458949 SQV458929:SQZ458949 TAR458929:TAV458949 TKN458929:TKR458949 TUJ458929:TUN458949 UEF458929:UEJ458949 UOB458929:UOF458949 UXX458929:UYB458949 VHT458929:VHX458949 VRP458929:VRT458949 WBL458929:WBP458949 WLH458929:WLL458949 WVD458929:WVH458949 IR524465:IV524485 SN524465:SR524485 ACJ524465:ACN524485 AMF524465:AMJ524485 AWB524465:AWF524485 BFX524465:BGB524485 BPT524465:BPX524485 BZP524465:BZT524485 CJL524465:CJP524485 CTH524465:CTL524485 DDD524465:DDH524485 DMZ524465:DND524485 DWV524465:DWZ524485 EGR524465:EGV524485 EQN524465:EQR524485 FAJ524465:FAN524485 FKF524465:FKJ524485 FUB524465:FUF524485 GDX524465:GEB524485 GNT524465:GNX524485 GXP524465:GXT524485 HHL524465:HHP524485 HRH524465:HRL524485 IBD524465:IBH524485 IKZ524465:ILD524485 IUV524465:IUZ524485 JER524465:JEV524485 JON524465:JOR524485 JYJ524465:JYN524485 KIF524465:KIJ524485 KSB524465:KSF524485 LBX524465:LCB524485 LLT524465:LLX524485 LVP524465:LVT524485 MFL524465:MFP524485 MPH524465:MPL524485 MZD524465:MZH524485 NIZ524465:NJD524485 NSV524465:NSZ524485 OCR524465:OCV524485 OMN524465:OMR524485 OWJ524465:OWN524485 PGF524465:PGJ524485 PQB524465:PQF524485 PZX524465:QAB524485 QJT524465:QJX524485 QTP524465:QTT524485 RDL524465:RDP524485 RNH524465:RNL524485 RXD524465:RXH524485 SGZ524465:SHD524485 SQV524465:SQZ524485 TAR524465:TAV524485 TKN524465:TKR524485 TUJ524465:TUN524485 UEF524465:UEJ524485 UOB524465:UOF524485 UXX524465:UYB524485 VHT524465:VHX524485 VRP524465:VRT524485 WBL524465:WBP524485 WLH524465:WLL524485 WVD524465:WVH524485 IR590001:IV590021 SN590001:SR590021 ACJ590001:ACN590021 AMF590001:AMJ590021 AWB590001:AWF590021 BFX590001:BGB590021 BPT590001:BPX590021 BZP590001:BZT590021 CJL590001:CJP590021 CTH590001:CTL590021 DDD590001:DDH590021 DMZ590001:DND590021 DWV590001:DWZ590021 EGR590001:EGV590021 EQN590001:EQR590021 FAJ590001:FAN590021 FKF590001:FKJ590021 FUB590001:FUF590021 GDX590001:GEB590021 GNT590001:GNX590021 GXP590001:GXT590021 HHL590001:HHP590021 HRH590001:HRL590021 IBD590001:IBH590021 IKZ590001:ILD590021 IUV590001:IUZ590021 JER590001:JEV590021 JON590001:JOR590021 JYJ590001:JYN590021 KIF590001:KIJ590021 KSB590001:KSF590021 LBX590001:LCB590021 LLT590001:LLX590021 LVP590001:LVT590021 MFL590001:MFP590021 MPH590001:MPL590021 MZD590001:MZH590021 NIZ590001:NJD590021 NSV590001:NSZ590021 OCR590001:OCV590021 OMN590001:OMR590021 OWJ590001:OWN590021 PGF590001:PGJ590021 PQB590001:PQF590021 PZX590001:QAB590021 QJT590001:QJX590021 QTP590001:QTT590021 RDL590001:RDP590021 RNH590001:RNL590021 RXD590001:RXH590021 SGZ590001:SHD590021 SQV590001:SQZ590021 TAR590001:TAV590021 TKN590001:TKR590021 TUJ590001:TUN590021 UEF590001:UEJ590021 UOB590001:UOF590021 UXX590001:UYB590021 VHT590001:VHX590021 VRP590001:VRT590021 WBL590001:WBP590021 WLH590001:WLL590021 WVD590001:WVH590021 IR655537:IV655557 SN655537:SR655557 ACJ655537:ACN655557 AMF655537:AMJ655557 AWB655537:AWF655557 BFX655537:BGB655557 BPT655537:BPX655557 BZP655537:BZT655557 CJL655537:CJP655557 CTH655537:CTL655557 DDD655537:DDH655557 DMZ655537:DND655557 DWV655537:DWZ655557 EGR655537:EGV655557 EQN655537:EQR655557 FAJ655537:FAN655557 FKF655537:FKJ655557 FUB655537:FUF655557 GDX655537:GEB655557 GNT655537:GNX655557 GXP655537:GXT655557 HHL655537:HHP655557 HRH655537:HRL655557 IBD655537:IBH655557 IKZ655537:ILD655557 IUV655537:IUZ655557 JER655537:JEV655557 JON655537:JOR655557 JYJ655537:JYN655557 KIF655537:KIJ655557 KSB655537:KSF655557 LBX655537:LCB655557 LLT655537:LLX655557 LVP655537:LVT655557 MFL655537:MFP655557 MPH655537:MPL655557 MZD655537:MZH655557 NIZ655537:NJD655557 NSV655537:NSZ655557 OCR655537:OCV655557 OMN655537:OMR655557 OWJ655537:OWN655557 PGF655537:PGJ655557 PQB655537:PQF655557 PZX655537:QAB655557 QJT655537:QJX655557 QTP655537:QTT655557 RDL655537:RDP655557 RNH655537:RNL655557 RXD655537:RXH655557 SGZ655537:SHD655557 SQV655537:SQZ655557 TAR655537:TAV655557 TKN655537:TKR655557 TUJ655537:TUN655557 UEF655537:UEJ655557 UOB655537:UOF655557 UXX655537:UYB655557 VHT655537:VHX655557 VRP655537:VRT655557 WBL655537:WBP655557 WLH655537:WLL655557 WVD655537:WVH655557 IR721073:IV721093 SN721073:SR721093 ACJ721073:ACN721093 AMF721073:AMJ721093 AWB721073:AWF721093 BFX721073:BGB721093 BPT721073:BPX721093 BZP721073:BZT721093 CJL721073:CJP721093 CTH721073:CTL721093 DDD721073:DDH721093 DMZ721073:DND721093 DWV721073:DWZ721093 EGR721073:EGV721093 EQN721073:EQR721093 FAJ721073:FAN721093 FKF721073:FKJ721093 FUB721073:FUF721093 GDX721073:GEB721093 GNT721073:GNX721093 GXP721073:GXT721093 HHL721073:HHP721093 HRH721073:HRL721093 IBD721073:IBH721093 IKZ721073:ILD721093 IUV721073:IUZ721093 JER721073:JEV721093 JON721073:JOR721093 JYJ721073:JYN721093 KIF721073:KIJ721093 KSB721073:KSF721093 LBX721073:LCB721093 LLT721073:LLX721093 LVP721073:LVT721093 MFL721073:MFP721093 MPH721073:MPL721093 MZD721073:MZH721093 NIZ721073:NJD721093 NSV721073:NSZ721093 OCR721073:OCV721093 OMN721073:OMR721093 OWJ721073:OWN721093 PGF721073:PGJ721093 PQB721073:PQF721093 PZX721073:QAB721093 QJT721073:QJX721093 QTP721073:QTT721093 RDL721073:RDP721093 RNH721073:RNL721093 RXD721073:RXH721093 SGZ721073:SHD721093 SQV721073:SQZ721093 TAR721073:TAV721093 TKN721073:TKR721093 TUJ721073:TUN721093 UEF721073:UEJ721093 UOB721073:UOF721093 UXX721073:UYB721093 VHT721073:VHX721093 VRP721073:VRT721093 WBL721073:WBP721093 WLH721073:WLL721093 WVD721073:WVH721093 IR786609:IV786629 SN786609:SR786629 ACJ786609:ACN786629 AMF786609:AMJ786629 AWB786609:AWF786629 BFX786609:BGB786629 BPT786609:BPX786629 BZP786609:BZT786629 CJL786609:CJP786629 CTH786609:CTL786629 DDD786609:DDH786629 DMZ786609:DND786629 DWV786609:DWZ786629 EGR786609:EGV786629 EQN786609:EQR786629 FAJ786609:FAN786629 FKF786609:FKJ786629 FUB786609:FUF786629 GDX786609:GEB786629 GNT786609:GNX786629 GXP786609:GXT786629 HHL786609:HHP786629 HRH786609:HRL786629 IBD786609:IBH786629 IKZ786609:ILD786629 IUV786609:IUZ786629 JER786609:JEV786629 JON786609:JOR786629 JYJ786609:JYN786629 KIF786609:KIJ786629 KSB786609:KSF786629 LBX786609:LCB786629 LLT786609:LLX786629 LVP786609:LVT786629 MFL786609:MFP786629 MPH786609:MPL786629 MZD786609:MZH786629 NIZ786609:NJD786629 NSV786609:NSZ786629 OCR786609:OCV786629 OMN786609:OMR786629 OWJ786609:OWN786629 PGF786609:PGJ786629 PQB786609:PQF786629 PZX786609:QAB786629 QJT786609:QJX786629 QTP786609:QTT786629 RDL786609:RDP786629 RNH786609:RNL786629 RXD786609:RXH786629 SGZ786609:SHD786629 SQV786609:SQZ786629 TAR786609:TAV786629 TKN786609:TKR786629 TUJ786609:TUN786629 UEF786609:UEJ786629 UOB786609:UOF786629 UXX786609:UYB786629 VHT786609:VHX786629 VRP786609:VRT786629 WBL786609:WBP786629 WLH786609:WLL786629 WVD786609:WVH786629 IR852145:IV852165 SN852145:SR852165 ACJ852145:ACN852165 AMF852145:AMJ852165 AWB852145:AWF852165 BFX852145:BGB852165 BPT852145:BPX852165 BZP852145:BZT852165 CJL852145:CJP852165 CTH852145:CTL852165 DDD852145:DDH852165 DMZ852145:DND852165 DWV852145:DWZ852165 EGR852145:EGV852165 EQN852145:EQR852165 FAJ852145:FAN852165 FKF852145:FKJ852165 FUB852145:FUF852165 GDX852145:GEB852165 GNT852145:GNX852165 GXP852145:GXT852165 HHL852145:HHP852165 HRH852145:HRL852165 IBD852145:IBH852165 IKZ852145:ILD852165 IUV852145:IUZ852165 JER852145:JEV852165 JON852145:JOR852165 JYJ852145:JYN852165 KIF852145:KIJ852165 KSB852145:KSF852165 LBX852145:LCB852165 LLT852145:LLX852165 LVP852145:LVT852165 MFL852145:MFP852165 MPH852145:MPL852165 MZD852145:MZH852165 NIZ852145:NJD852165 NSV852145:NSZ852165 OCR852145:OCV852165 OMN852145:OMR852165 OWJ852145:OWN852165 PGF852145:PGJ852165 PQB852145:PQF852165 PZX852145:QAB852165 QJT852145:QJX852165 QTP852145:QTT852165 RDL852145:RDP852165 RNH852145:RNL852165 RXD852145:RXH852165 SGZ852145:SHD852165 SQV852145:SQZ852165 TAR852145:TAV852165 TKN852145:TKR852165 TUJ852145:TUN852165 UEF852145:UEJ852165 UOB852145:UOF852165 UXX852145:UYB852165 VHT852145:VHX852165 VRP852145:VRT852165 WBL852145:WBP852165 WLH852145:WLL852165 WVD852145:WVH852165 IR917681:IV917701 SN917681:SR917701 ACJ917681:ACN917701 AMF917681:AMJ917701 AWB917681:AWF917701 BFX917681:BGB917701 BPT917681:BPX917701 BZP917681:BZT917701 CJL917681:CJP917701 CTH917681:CTL917701 DDD917681:DDH917701 DMZ917681:DND917701 DWV917681:DWZ917701 EGR917681:EGV917701 EQN917681:EQR917701 FAJ917681:FAN917701 FKF917681:FKJ917701 FUB917681:FUF917701 GDX917681:GEB917701 GNT917681:GNX917701 GXP917681:GXT917701 HHL917681:HHP917701 HRH917681:HRL917701 IBD917681:IBH917701 IKZ917681:ILD917701 IUV917681:IUZ917701 JER917681:JEV917701 JON917681:JOR917701 JYJ917681:JYN917701 KIF917681:KIJ917701 KSB917681:KSF917701 LBX917681:LCB917701 LLT917681:LLX917701 LVP917681:LVT917701 MFL917681:MFP917701 MPH917681:MPL917701 MZD917681:MZH917701 NIZ917681:NJD917701 NSV917681:NSZ917701 OCR917681:OCV917701 OMN917681:OMR917701 OWJ917681:OWN917701 PGF917681:PGJ917701 PQB917681:PQF917701 PZX917681:QAB917701 QJT917681:QJX917701 QTP917681:QTT917701 RDL917681:RDP917701 RNH917681:RNL917701 RXD917681:RXH917701 SGZ917681:SHD917701 SQV917681:SQZ917701 TAR917681:TAV917701 TKN917681:TKR917701 TUJ917681:TUN917701 UEF917681:UEJ917701 UOB917681:UOF917701 UXX917681:UYB917701 VHT917681:VHX917701 VRP917681:VRT917701 WBL917681:WBP917701 WLH917681:WLL917701 WVD917681:WVH917701 IR983217:IV983237 SN983217:SR983237 ACJ983217:ACN983237 AMF983217:AMJ983237 AWB983217:AWF983237 BFX983217:BGB983237 BPT983217:BPX983237 BZP983217:BZT983237 CJL983217:CJP983237 CTH983217:CTL983237 DDD983217:DDH983237 DMZ983217:DND983237 DWV983217:DWZ983237 EGR983217:EGV983237 EQN983217:EQR983237 FAJ983217:FAN983237 FKF983217:FKJ983237 FUB983217:FUF983237 GDX983217:GEB983237 GNT983217:GNX983237 GXP983217:GXT983237 HHL983217:HHP983237 HRH983217:HRL983237 IBD983217:IBH983237 IKZ983217:ILD983237 IUV983217:IUZ983237 JER983217:JEV983237 JON983217:JOR983237 JYJ983217:JYN983237 KIF983217:KIJ983237 KSB983217:KSF983237 LBX983217:LCB983237 LLT983217:LLX983237 LVP983217:LVT983237 MFL983217:MFP983237 MPH983217:MPL983237 MZD983217:MZH983237 NIZ983217:NJD983237 NSV983217:NSZ983237 OCR983217:OCV983237 OMN983217:OMR983237 OWJ983217:OWN983237 PGF983217:PGJ983237 PQB983217:PQF983237 PZX983217:QAB983237 QJT983217:QJX983237 QTP983217:QTT983237 RDL983217:RDP983237 RNH983217:RNL983237 RXD983217:RXH983237 SGZ983217:SHD983237 SQV983217:SQZ983237 TAR983217:TAV983237 TKN983217:TKR983237 TUJ983217:TUN983237 UEF983217:UEJ983237 UOB983217:UOF983237 UXX983217:UYB983237 VHT983217:VHX983237 VRP983217:VRT983237 WBL983217:WBP983237 WLH983217:WLL983237 WVD983217:WVH983237 IT198:IV198 SP198:SR198 ACL198:ACN198 AMH198:AMJ198 AWD198:AWF198 BFZ198:BGB198 BPV198:BPX198 BZR198:BZT198 CJN198:CJP198 CTJ198:CTL198 DDF198:DDH198 DNB198:DND198 DWX198:DWZ198 EGT198:EGV198 EQP198:EQR198 FAL198:FAN198 FKH198:FKJ198 FUD198:FUF198 GDZ198:GEB198 GNV198:GNX198 GXR198:GXT198 HHN198:HHP198 HRJ198:HRL198 IBF198:IBH198 ILB198:ILD198 IUX198:IUZ198 JET198:JEV198 JOP198:JOR198 JYL198:JYN198 KIH198:KIJ198 KSD198:KSF198 LBZ198:LCB198 LLV198:LLX198 LVR198:LVT198 MFN198:MFP198 MPJ198:MPL198 MZF198:MZH198 NJB198:NJD198 NSX198:NSZ198 OCT198:OCV198 OMP198:OMR198 OWL198:OWN198 PGH198:PGJ198 PQD198:PQF198 PZZ198:QAB198 QJV198:QJX198 QTR198:QTT198 RDN198:RDP198 RNJ198:RNL198 RXF198:RXH198 SHB198:SHD198 SQX198:SQZ198 TAT198:TAV198 TKP198:TKR198 TUL198:TUN198 UEH198:UEJ198 UOD198:UOF198 UXZ198:UYB198 VHV198:VHX198 VRR198:VRT198 WBN198:WBP198 WLJ198:WLL198 WVF198:WVH198 IT65712:IV65712 SP65712:SR65712 ACL65712:ACN65712 AMH65712:AMJ65712 AWD65712:AWF65712 BFZ65712:BGB65712 BPV65712:BPX65712 BZR65712:BZT65712 CJN65712:CJP65712 CTJ65712:CTL65712 DDF65712:DDH65712 DNB65712:DND65712 DWX65712:DWZ65712 EGT65712:EGV65712 EQP65712:EQR65712 FAL65712:FAN65712 FKH65712:FKJ65712 FUD65712:FUF65712 GDZ65712:GEB65712 GNV65712:GNX65712 GXR65712:GXT65712 HHN65712:HHP65712 HRJ65712:HRL65712 IBF65712:IBH65712 ILB65712:ILD65712 IUX65712:IUZ65712 JET65712:JEV65712 JOP65712:JOR65712 JYL65712:JYN65712 KIH65712:KIJ65712 KSD65712:KSF65712 LBZ65712:LCB65712 LLV65712:LLX65712 LVR65712:LVT65712 MFN65712:MFP65712 MPJ65712:MPL65712 MZF65712:MZH65712 NJB65712:NJD65712 NSX65712:NSZ65712 OCT65712:OCV65712 OMP65712:OMR65712 OWL65712:OWN65712 PGH65712:PGJ65712 PQD65712:PQF65712 PZZ65712:QAB65712 QJV65712:QJX65712 QTR65712:QTT65712 RDN65712:RDP65712 RNJ65712:RNL65712 RXF65712:RXH65712 SHB65712:SHD65712 SQX65712:SQZ65712 TAT65712:TAV65712 TKP65712:TKR65712 TUL65712:TUN65712 UEH65712:UEJ65712 UOD65712:UOF65712 UXZ65712:UYB65712 VHV65712:VHX65712 VRR65712:VRT65712 WBN65712:WBP65712 WLJ65712:WLL65712 WVF65712:WVH65712 IT131248:IV131248 SP131248:SR131248 ACL131248:ACN131248 AMH131248:AMJ131248 AWD131248:AWF131248 BFZ131248:BGB131248 BPV131248:BPX131248 BZR131248:BZT131248 CJN131248:CJP131248 CTJ131248:CTL131248 DDF131248:DDH131248 DNB131248:DND131248 DWX131248:DWZ131248 EGT131248:EGV131248 EQP131248:EQR131248 FAL131248:FAN131248 FKH131248:FKJ131248 FUD131248:FUF131248 GDZ131248:GEB131248 GNV131248:GNX131248 GXR131248:GXT131248 HHN131248:HHP131248 HRJ131248:HRL131248 IBF131248:IBH131248 ILB131248:ILD131248 IUX131248:IUZ131248 JET131248:JEV131248 JOP131248:JOR131248 JYL131248:JYN131248 KIH131248:KIJ131248 KSD131248:KSF131248 LBZ131248:LCB131248 LLV131248:LLX131248 LVR131248:LVT131248 MFN131248:MFP131248 MPJ131248:MPL131248 MZF131248:MZH131248 NJB131248:NJD131248 NSX131248:NSZ131248 OCT131248:OCV131248 OMP131248:OMR131248 OWL131248:OWN131248 PGH131248:PGJ131248 PQD131248:PQF131248 PZZ131248:QAB131248 QJV131248:QJX131248 QTR131248:QTT131248 RDN131248:RDP131248 RNJ131248:RNL131248 RXF131248:RXH131248 SHB131248:SHD131248 SQX131248:SQZ131248 TAT131248:TAV131248 TKP131248:TKR131248 TUL131248:TUN131248 UEH131248:UEJ131248 UOD131248:UOF131248 UXZ131248:UYB131248 VHV131248:VHX131248 VRR131248:VRT131248 WBN131248:WBP131248 WLJ131248:WLL131248 WVF131248:WVH131248 IT196784:IV196784 SP196784:SR196784 ACL196784:ACN196784 AMH196784:AMJ196784 AWD196784:AWF196784 BFZ196784:BGB196784 BPV196784:BPX196784 BZR196784:BZT196784 CJN196784:CJP196784 CTJ196784:CTL196784 DDF196784:DDH196784 DNB196784:DND196784 DWX196784:DWZ196784 EGT196784:EGV196784 EQP196784:EQR196784 FAL196784:FAN196784 FKH196784:FKJ196784 FUD196784:FUF196784 GDZ196784:GEB196784 GNV196784:GNX196784 GXR196784:GXT196784 HHN196784:HHP196784 HRJ196784:HRL196784 IBF196784:IBH196784 ILB196784:ILD196784 IUX196784:IUZ196784 JET196784:JEV196784 JOP196784:JOR196784 JYL196784:JYN196784 KIH196784:KIJ196784 KSD196784:KSF196784 LBZ196784:LCB196784 LLV196784:LLX196784 LVR196784:LVT196784 MFN196784:MFP196784 MPJ196784:MPL196784 MZF196784:MZH196784 NJB196784:NJD196784 NSX196784:NSZ196784 OCT196784:OCV196784 OMP196784:OMR196784 OWL196784:OWN196784 PGH196784:PGJ196784 PQD196784:PQF196784 PZZ196784:QAB196784 QJV196784:QJX196784 QTR196784:QTT196784 RDN196784:RDP196784 RNJ196784:RNL196784 RXF196784:RXH196784 SHB196784:SHD196784 SQX196784:SQZ196784 TAT196784:TAV196784 TKP196784:TKR196784 TUL196784:TUN196784 UEH196784:UEJ196784 UOD196784:UOF196784 UXZ196784:UYB196784 VHV196784:VHX196784 VRR196784:VRT196784 WBN196784:WBP196784 WLJ196784:WLL196784 WVF196784:WVH196784 IT262320:IV262320 SP262320:SR262320 ACL262320:ACN262320 AMH262320:AMJ262320 AWD262320:AWF262320 BFZ262320:BGB262320 BPV262320:BPX262320 BZR262320:BZT262320 CJN262320:CJP262320 CTJ262320:CTL262320 DDF262320:DDH262320 DNB262320:DND262320 DWX262320:DWZ262320 EGT262320:EGV262320 EQP262320:EQR262320 FAL262320:FAN262320 FKH262320:FKJ262320 FUD262320:FUF262320 GDZ262320:GEB262320 GNV262320:GNX262320 GXR262320:GXT262320 HHN262320:HHP262320 HRJ262320:HRL262320 IBF262320:IBH262320 ILB262320:ILD262320 IUX262320:IUZ262320 JET262320:JEV262320 JOP262320:JOR262320 JYL262320:JYN262320 KIH262320:KIJ262320 KSD262320:KSF262320 LBZ262320:LCB262320 LLV262320:LLX262320 LVR262320:LVT262320 MFN262320:MFP262320 MPJ262320:MPL262320 MZF262320:MZH262320 NJB262320:NJD262320 NSX262320:NSZ262320 OCT262320:OCV262320 OMP262320:OMR262320 OWL262320:OWN262320 PGH262320:PGJ262320 PQD262320:PQF262320 PZZ262320:QAB262320 QJV262320:QJX262320 QTR262320:QTT262320 RDN262320:RDP262320 RNJ262320:RNL262320 RXF262320:RXH262320 SHB262320:SHD262320 SQX262320:SQZ262320 TAT262320:TAV262320 TKP262320:TKR262320 TUL262320:TUN262320 UEH262320:UEJ262320 UOD262320:UOF262320 UXZ262320:UYB262320 VHV262320:VHX262320 VRR262320:VRT262320 WBN262320:WBP262320 WLJ262320:WLL262320 WVF262320:WVH262320 IT327856:IV327856 SP327856:SR327856 ACL327856:ACN327856 AMH327856:AMJ327856 AWD327856:AWF327856 BFZ327856:BGB327856 BPV327856:BPX327856 BZR327856:BZT327856 CJN327856:CJP327856 CTJ327856:CTL327856 DDF327856:DDH327856 DNB327856:DND327856 DWX327856:DWZ327856 EGT327856:EGV327856 EQP327856:EQR327856 FAL327856:FAN327856 FKH327856:FKJ327856 FUD327856:FUF327856 GDZ327856:GEB327856 GNV327856:GNX327856 GXR327856:GXT327856 HHN327856:HHP327856 HRJ327856:HRL327856 IBF327856:IBH327856 ILB327856:ILD327856 IUX327856:IUZ327856 JET327856:JEV327856 JOP327856:JOR327856 JYL327856:JYN327856 KIH327856:KIJ327856 KSD327856:KSF327856 LBZ327856:LCB327856 LLV327856:LLX327856 LVR327856:LVT327856 MFN327856:MFP327856 MPJ327856:MPL327856 MZF327856:MZH327856 NJB327856:NJD327856 NSX327856:NSZ327856 OCT327856:OCV327856 OMP327856:OMR327856 OWL327856:OWN327856 PGH327856:PGJ327856 PQD327856:PQF327856 PZZ327856:QAB327856 QJV327856:QJX327856 QTR327856:QTT327856 RDN327856:RDP327856 RNJ327856:RNL327856 RXF327856:RXH327856 SHB327856:SHD327856 SQX327856:SQZ327856 TAT327856:TAV327856 TKP327856:TKR327856 TUL327856:TUN327856 UEH327856:UEJ327856 UOD327856:UOF327856 UXZ327856:UYB327856 VHV327856:VHX327856 VRR327856:VRT327856 WBN327856:WBP327856 WLJ327856:WLL327856 WVF327856:WVH327856 IT393392:IV393392 SP393392:SR393392 ACL393392:ACN393392 AMH393392:AMJ393392 AWD393392:AWF393392 BFZ393392:BGB393392 BPV393392:BPX393392 BZR393392:BZT393392 CJN393392:CJP393392 CTJ393392:CTL393392 DDF393392:DDH393392 DNB393392:DND393392 DWX393392:DWZ393392 EGT393392:EGV393392 EQP393392:EQR393392 FAL393392:FAN393392 FKH393392:FKJ393392 FUD393392:FUF393392 GDZ393392:GEB393392 GNV393392:GNX393392 GXR393392:GXT393392 HHN393392:HHP393392 HRJ393392:HRL393392 IBF393392:IBH393392 ILB393392:ILD393392 IUX393392:IUZ393392 JET393392:JEV393392 JOP393392:JOR393392 JYL393392:JYN393392 KIH393392:KIJ393392 KSD393392:KSF393392 LBZ393392:LCB393392 LLV393392:LLX393392 LVR393392:LVT393392 MFN393392:MFP393392 MPJ393392:MPL393392 MZF393392:MZH393392 NJB393392:NJD393392 NSX393392:NSZ393392 OCT393392:OCV393392 OMP393392:OMR393392 OWL393392:OWN393392 PGH393392:PGJ393392 PQD393392:PQF393392 PZZ393392:QAB393392 QJV393392:QJX393392 QTR393392:QTT393392 RDN393392:RDP393392 RNJ393392:RNL393392 RXF393392:RXH393392 SHB393392:SHD393392 SQX393392:SQZ393392 TAT393392:TAV393392 TKP393392:TKR393392 TUL393392:TUN393392 UEH393392:UEJ393392 UOD393392:UOF393392 UXZ393392:UYB393392 VHV393392:VHX393392 VRR393392:VRT393392 WBN393392:WBP393392 WLJ393392:WLL393392 WVF393392:WVH393392 IT458928:IV458928 SP458928:SR458928 ACL458928:ACN458928 AMH458928:AMJ458928 AWD458928:AWF458928 BFZ458928:BGB458928 BPV458928:BPX458928 BZR458928:BZT458928 CJN458928:CJP458928 CTJ458928:CTL458928 DDF458928:DDH458928 DNB458928:DND458928 DWX458928:DWZ458928 EGT458928:EGV458928 EQP458928:EQR458928 FAL458928:FAN458928 FKH458928:FKJ458928 FUD458928:FUF458928 GDZ458928:GEB458928 GNV458928:GNX458928 GXR458928:GXT458928 HHN458928:HHP458928 HRJ458928:HRL458928 IBF458928:IBH458928 ILB458928:ILD458928 IUX458928:IUZ458928 JET458928:JEV458928 JOP458928:JOR458928 JYL458928:JYN458928 KIH458928:KIJ458928 KSD458928:KSF458928 LBZ458928:LCB458928 LLV458928:LLX458928 LVR458928:LVT458928 MFN458928:MFP458928 MPJ458928:MPL458928 MZF458928:MZH458928 NJB458928:NJD458928 NSX458928:NSZ458928 OCT458928:OCV458928 OMP458928:OMR458928 OWL458928:OWN458928 PGH458928:PGJ458928 PQD458928:PQF458928 PZZ458928:QAB458928 QJV458928:QJX458928 QTR458928:QTT458928 RDN458928:RDP458928 RNJ458928:RNL458928 RXF458928:RXH458928 SHB458928:SHD458928 SQX458928:SQZ458928 TAT458928:TAV458928 TKP458928:TKR458928 TUL458928:TUN458928 UEH458928:UEJ458928 UOD458928:UOF458928 UXZ458928:UYB458928 VHV458928:VHX458928 VRR458928:VRT458928 WBN458928:WBP458928 WLJ458928:WLL458928 WVF458928:WVH458928 IT524464:IV524464 SP524464:SR524464 ACL524464:ACN524464 AMH524464:AMJ524464 AWD524464:AWF524464 BFZ524464:BGB524464 BPV524464:BPX524464 BZR524464:BZT524464 CJN524464:CJP524464 CTJ524464:CTL524464 DDF524464:DDH524464 DNB524464:DND524464 DWX524464:DWZ524464 EGT524464:EGV524464 EQP524464:EQR524464 FAL524464:FAN524464 FKH524464:FKJ524464 FUD524464:FUF524464 GDZ524464:GEB524464 GNV524464:GNX524464 GXR524464:GXT524464 HHN524464:HHP524464 HRJ524464:HRL524464 IBF524464:IBH524464 ILB524464:ILD524464 IUX524464:IUZ524464 JET524464:JEV524464 JOP524464:JOR524464 JYL524464:JYN524464 KIH524464:KIJ524464 KSD524464:KSF524464 LBZ524464:LCB524464 LLV524464:LLX524464 LVR524464:LVT524464 MFN524464:MFP524464 MPJ524464:MPL524464 MZF524464:MZH524464 NJB524464:NJD524464 NSX524464:NSZ524464 OCT524464:OCV524464 OMP524464:OMR524464 OWL524464:OWN524464 PGH524464:PGJ524464 PQD524464:PQF524464 PZZ524464:QAB524464 QJV524464:QJX524464 QTR524464:QTT524464 RDN524464:RDP524464 RNJ524464:RNL524464 RXF524464:RXH524464 SHB524464:SHD524464 SQX524464:SQZ524464 TAT524464:TAV524464 TKP524464:TKR524464 TUL524464:TUN524464 UEH524464:UEJ524464 UOD524464:UOF524464 UXZ524464:UYB524464 VHV524464:VHX524464 VRR524464:VRT524464 WBN524464:WBP524464 WLJ524464:WLL524464 WVF524464:WVH524464 IT590000:IV590000 SP590000:SR590000 ACL590000:ACN590000 AMH590000:AMJ590000 AWD590000:AWF590000 BFZ590000:BGB590000 BPV590000:BPX590000 BZR590000:BZT590000 CJN590000:CJP590000 CTJ590000:CTL590000 DDF590000:DDH590000 DNB590000:DND590000 DWX590000:DWZ590000 EGT590000:EGV590000 EQP590000:EQR590000 FAL590000:FAN590000 FKH590000:FKJ590000 FUD590000:FUF590000 GDZ590000:GEB590000 GNV590000:GNX590000 GXR590000:GXT590000 HHN590000:HHP590000 HRJ590000:HRL590000 IBF590000:IBH590000 ILB590000:ILD590000 IUX590000:IUZ590000 JET590000:JEV590000 JOP590000:JOR590000 JYL590000:JYN590000 KIH590000:KIJ590000 KSD590000:KSF590000 LBZ590000:LCB590000 LLV590000:LLX590000 LVR590000:LVT590000 MFN590000:MFP590000 MPJ590000:MPL590000 MZF590000:MZH590000 NJB590000:NJD590000 NSX590000:NSZ590000 OCT590000:OCV590000 OMP590000:OMR590000 OWL590000:OWN590000 PGH590000:PGJ590000 PQD590000:PQF590000 PZZ590000:QAB590000 QJV590000:QJX590000 QTR590000:QTT590000 RDN590000:RDP590000 RNJ590000:RNL590000 RXF590000:RXH590000 SHB590000:SHD590000 SQX590000:SQZ590000 TAT590000:TAV590000 TKP590000:TKR590000 TUL590000:TUN590000 UEH590000:UEJ590000 UOD590000:UOF590000 UXZ590000:UYB590000 VHV590000:VHX590000 VRR590000:VRT590000 WBN590000:WBP590000 WLJ590000:WLL590000 WVF590000:WVH590000 IT655536:IV655536 SP655536:SR655536 ACL655536:ACN655536 AMH655536:AMJ655536 AWD655536:AWF655536 BFZ655536:BGB655536 BPV655536:BPX655536 BZR655536:BZT655536 CJN655536:CJP655536 CTJ655536:CTL655536 DDF655536:DDH655536 DNB655536:DND655536 DWX655536:DWZ655536 EGT655536:EGV655536 EQP655536:EQR655536 FAL655536:FAN655536 FKH655536:FKJ655536 FUD655536:FUF655536 GDZ655536:GEB655536 GNV655536:GNX655536 GXR655536:GXT655536 HHN655536:HHP655536 HRJ655536:HRL655536 IBF655536:IBH655536 ILB655536:ILD655536 IUX655536:IUZ655536 JET655536:JEV655536 JOP655536:JOR655536 JYL655536:JYN655536 KIH655536:KIJ655536 KSD655536:KSF655536 LBZ655536:LCB655536 LLV655536:LLX655536 LVR655536:LVT655536 MFN655536:MFP655536 MPJ655536:MPL655536 MZF655536:MZH655536 NJB655536:NJD655536 NSX655536:NSZ655536 OCT655536:OCV655536 OMP655536:OMR655536 OWL655536:OWN655536 PGH655536:PGJ655536 PQD655536:PQF655536 PZZ655536:QAB655536 QJV655536:QJX655536 QTR655536:QTT655536 RDN655536:RDP655536 RNJ655536:RNL655536 RXF655536:RXH655536 SHB655536:SHD655536 SQX655536:SQZ655536 TAT655536:TAV655536 TKP655536:TKR655536 TUL655536:TUN655536 UEH655536:UEJ655536 UOD655536:UOF655536 UXZ655536:UYB655536 VHV655536:VHX655536 VRR655536:VRT655536 WBN655536:WBP655536 WLJ655536:WLL655536 WVF655536:WVH655536 IT721072:IV721072 SP721072:SR721072 ACL721072:ACN721072 AMH721072:AMJ721072 AWD721072:AWF721072 BFZ721072:BGB721072 BPV721072:BPX721072 BZR721072:BZT721072 CJN721072:CJP721072 CTJ721072:CTL721072 DDF721072:DDH721072 DNB721072:DND721072 DWX721072:DWZ721072 EGT721072:EGV721072 EQP721072:EQR721072 FAL721072:FAN721072 FKH721072:FKJ721072 FUD721072:FUF721072 GDZ721072:GEB721072 GNV721072:GNX721072 GXR721072:GXT721072 HHN721072:HHP721072 HRJ721072:HRL721072 IBF721072:IBH721072 ILB721072:ILD721072 IUX721072:IUZ721072 JET721072:JEV721072 JOP721072:JOR721072 JYL721072:JYN721072 KIH721072:KIJ721072 KSD721072:KSF721072 LBZ721072:LCB721072 LLV721072:LLX721072 LVR721072:LVT721072 MFN721072:MFP721072 MPJ721072:MPL721072 MZF721072:MZH721072 NJB721072:NJD721072 NSX721072:NSZ721072 OCT721072:OCV721072 OMP721072:OMR721072 OWL721072:OWN721072 PGH721072:PGJ721072 PQD721072:PQF721072 PZZ721072:QAB721072 QJV721072:QJX721072 QTR721072:QTT721072 RDN721072:RDP721072 RNJ721072:RNL721072 RXF721072:RXH721072 SHB721072:SHD721072 SQX721072:SQZ721072 TAT721072:TAV721072 TKP721072:TKR721072 TUL721072:TUN721072 UEH721072:UEJ721072 UOD721072:UOF721072 UXZ721072:UYB721072 VHV721072:VHX721072 VRR721072:VRT721072 WBN721072:WBP721072 WLJ721072:WLL721072 WVF721072:WVH721072 IT786608:IV786608 SP786608:SR786608 ACL786608:ACN786608 AMH786608:AMJ786608 AWD786608:AWF786608 BFZ786608:BGB786608 BPV786608:BPX786608 BZR786608:BZT786608 CJN786608:CJP786608 CTJ786608:CTL786608 DDF786608:DDH786608 DNB786608:DND786608 DWX786608:DWZ786608 EGT786608:EGV786608 EQP786608:EQR786608 FAL786608:FAN786608 FKH786608:FKJ786608 FUD786608:FUF786608 GDZ786608:GEB786608 GNV786608:GNX786608 GXR786608:GXT786608 HHN786608:HHP786608 HRJ786608:HRL786608 IBF786608:IBH786608 ILB786608:ILD786608 IUX786608:IUZ786608 JET786608:JEV786608 JOP786608:JOR786608 JYL786608:JYN786608 KIH786608:KIJ786608 KSD786608:KSF786608 LBZ786608:LCB786608 LLV786608:LLX786608 LVR786608:LVT786608 MFN786608:MFP786608 MPJ786608:MPL786608 MZF786608:MZH786608 NJB786608:NJD786608 NSX786608:NSZ786608 OCT786608:OCV786608 OMP786608:OMR786608 OWL786608:OWN786608 PGH786608:PGJ786608 PQD786608:PQF786608 PZZ786608:QAB786608 QJV786608:QJX786608 QTR786608:QTT786608 RDN786608:RDP786608 RNJ786608:RNL786608 RXF786608:RXH786608 SHB786608:SHD786608 SQX786608:SQZ786608 TAT786608:TAV786608 TKP786608:TKR786608 TUL786608:TUN786608 UEH786608:UEJ786608 UOD786608:UOF786608 UXZ786608:UYB786608 VHV786608:VHX786608 VRR786608:VRT786608 WBN786608:WBP786608 WLJ786608:WLL786608 WVF786608:WVH786608 IT852144:IV852144 SP852144:SR852144 ACL852144:ACN852144 AMH852144:AMJ852144 AWD852144:AWF852144 BFZ852144:BGB852144 BPV852144:BPX852144 BZR852144:BZT852144 CJN852144:CJP852144 CTJ852144:CTL852144 DDF852144:DDH852144 DNB852144:DND852144 DWX852144:DWZ852144 EGT852144:EGV852144 EQP852144:EQR852144 FAL852144:FAN852144 FKH852144:FKJ852144 FUD852144:FUF852144 GDZ852144:GEB852144 GNV852144:GNX852144 GXR852144:GXT852144 HHN852144:HHP852144 HRJ852144:HRL852144 IBF852144:IBH852144 ILB852144:ILD852144 IUX852144:IUZ852144 JET852144:JEV852144 JOP852144:JOR852144 JYL852144:JYN852144 KIH852144:KIJ852144 KSD852144:KSF852144 LBZ852144:LCB852144 LLV852144:LLX852144 LVR852144:LVT852144 MFN852144:MFP852144 MPJ852144:MPL852144 MZF852144:MZH852144 NJB852144:NJD852144 NSX852144:NSZ852144 OCT852144:OCV852144 OMP852144:OMR852144 OWL852144:OWN852144 PGH852144:PGJ852144 PQD852144:PQF852144 PZZ852144:QAB852144 QJV852144:QJX852144 QTR852144:QTT852144 RDN852144:RDP852144 RNJ852144:RNL852144 RXF852144:RXH852144 SHB852144:SHD852144 SQX852144:SQZ852144 TAT852144:TAV852144 TKP852144:TKR852144 TUL852144:TUN852144 UEH852144:UEJ852144 UOD852144:UOF852144 UXZ852144:UYB852144 VHV852144:VHX852144 VRR852144:VRT852144 WBN852144:WBP852144 WLJ852144:WLL852144 WVF852144:WVH852144 IT917680:IV917680 SP917680:SR917680 ACL917680:ACN917680 AMH917680:AMJ917680 AWD917680:AWF917680 BFZ917680:BGB917680 BPV917680:BPX917680 BZR917680:BZT917680 CJN917680:CJP917680 CTJ917680:CTL917680 DDF917680:DDH917680 DNB917680:DND917680 DWX917680:DWZ917680 EGT917680:EGV917680 EQP917680:EQR917680 FAL917680:FAN917680 FKH917680:FKJ917680 FUD917680:FUF917680 GDZ917680:GEB917680 GNV917680:GNX917680 GXR917680:GXT917680 HHN917680:HHP917680 HRJ917680:HRL917680 IBF917680:IBH917680 ILB917680:ILD917680 IUX917680:IUZ917680 JET917680:JEV917680 JOP917680:JOR917680 JYL917680:JYN917680 KIH917680:KIJ917680 KSD917680:KSF917680 LBZ917680:LCB917680 LLV917680:LLX917680 LVR917680:LVT917680 MFN917680:MFP917680 MPJ917680:MPL917680 MZF917680:MZH917680 NJB917680:NJD917680 NSX917680:NSZ917680 OCT917680:OCV917680 OMP917680:OMR917680 OWL917680:OWN917680 PGH917680:PGJ917680 PQD917680:PQF917680 PZZ917680:QAB917680 QJV917680:QJX917680 QTR917680:QTT917680 RDN917680:RDP917680 RNJ917680:RNL917680 RXF917680:RXH917680 SHB917680:SHD917680 SQX917680:SQZ917680 TAT917680:TAV917680 TKP917680:TKR917680 TUL917680:TUN917680 UEH917680:UEJ917680 UOD917680:UOF917680 UXZ917680:UYB917680 VHV917680:VHX917680 VRR917680:VRT917680 WBN917680:WBP917680 WLJ917680:WLL917680 WVF917680:WVH917680 IT983216:IV983216 SP983216:SR983216 ACL983216:ACN983216 AMH983216:AMJ983216 AWD983216:AWF983216 BFZ983216:BGB983216 BPV983216:BPX983216 BZR983216:BZT983216 CJN983216:CJP983216 CTJ983216:CTL983216 DDF983216:DDH983216 DNB983216:DND983216 DWX983216:DWZ983216 EGT983216:EGV983216 EQP983216:EQR983216 FAL983216:FAN983216 FKH983216:FKJ983216 FUD983216:FUF983216 GDZ983216:GEB983216 GNV983216:GNX983216 GXR983216:GXT983216 HHN983216:HHP983216 HRJ983216:HRL983216 IBF983216:IBH983216 ILB983216:ILD983216 IUX983216:IUZ983216 JET983216:JEV983216 JOP983216:JOR983216 JYL983216:JYN983216 KIH983216:KIJ983216 KSD983216:KSF983216 LBZ983216:LCB983216 LLV983216:LLX983216 LVR983216:LVT983216 MFN983216:MFP983216 MPJ983216:MPL983216 MZF983216:MZH983216 NJB983216:NJD983216 NSX983216:NSZ983216 OCT983216:OCV983216 OMP983216:OMR983216 OWL983216:OWN983216 PGH983216:PGJ983216 PQD983216:PQF983216 PZZ983216:QAB983216 QJV983216:QJX983216 QTR983216:QTT983216 RDN983216:RDP983216 RNJ983216:RNL983216 RXF983216:RXH983216 SHB983216:SHD983216 SQX983216:SQZ983216 TAT983216:TAV983216 TKP983216:TKR983216 TUL983216:TUN983216 UEH983216:UEJ983216 UOD983216:UOF983216 UXZ983216:UYB983216 VHV983216:VHX983216 VRR983216:VRT983216 WBN983216:WBP983216 WLJ983216:WLL983216 WVF983216:WVH983216 IR188:IV197 SN188:SR197 ACJ188:ACN197 AMF188:AMJ197 AWB188:AWF197 BFX188:BGB197 BPT188:BPX197 BZP188:BZT197 CJL188:CJP197 CTH188:CTL197 DDD188:DDH197 DMZ188:DND197 DWV188:DWZ197 EGR188:EGV197 EQN188:EQR197 FAJ188:FAN197 FKF188:FKJ197 FUB188:FUF197 GDX188:GEB197 GNT188:GNX197 GXP188:GXT197 HHL188:HHP197 HRH188:HRL197 IBD188:IBH197 IKZ188:ILD197 IUV188:IUZ197 JER188:JEV197 JON188:JOR197 JYJ188:JYN197 KIF188:KIJ197 KSB188:KSF197 LBX188:LCB197 LLT188:LLX197 LVP188:LVT197 MFL188:MFP197 MPH188:MPL197 MZD188:MZH197 NIZ188:NJD197 NSV188:NSZ197 OCR188:OCV197 OMN188:OMR197 OWJ188:OWN197 PGF188:PGJ197 PQB188:PQF197 PZX188:QAB197 QJT188:QJX197 QTP188:QTT197 RDL188:RDP197 RNH188:RNL197 RXD188:RXH197 SGZ188:SHD197 SQV188:SQZ197 TAR188:TAV197 TKN188:TKR197 TUJ188:TUN197 UEF188:UEJ197 UOB188:UOF197 UXX188:UYB197 VHT188:VHX197 VRP188:VRT197 WBL188:WBP197 WLH188:WLL197 WVD188:WVH197 IR65702:IV65711 SN65702:SR65711 ACJ65702:ACN65711 AMF65702:AMJ65711 AWB65702:AWF65711 BFX65702:BGB65711 BPT65702:BPX65711 BZP65702:BZT65711 CJL65702:CJP65711 CTH65702:CTL65711 DDD65702:DDH65711 DMZ65702:DND65711 DWV65702:DWZ65711 EGR65702:EGV65711 EQN65702:EQR65711 FAJ65702:FAN65711 FKF65702:FKJ65711 FUB65702:FUF65711 GDX65702:GEB65711 GNT65702:GNX65711 GXP65702:GXT65711 HHL65702:HHP65711 HRH65702:HRL65711 IBD65702:IBH65711 IKZ65702:ILD65711 IUV65702:IUZ65711 JER65702:JEV65711 JON65702:JOR65711 JYJ65702:JYN65711 KIF65702:KIJ65711 KSB65702:KSF65711 LBX65702:LCB65711 LLT65702:LLX65711 LVP65702:LVT65711 MFL65702:MFP65711 MPH65702:MPL65711 MZD65702:MZH65711 NIZ65702:NJD65711 NSV65702:NSZ65711 OCR65702:OCV65711 OMN65702:OMR65711 OWJ65702:OWN65711 PGF65702:PGJ65711 PQB65702:PQF65711 PZX65702:QAB65711 QJT65702:QJX65711 QTP65702:QTT65711 RDL65702:RDP65711 RNH65702:RNL65711 RXD65702:RXH65711 SGZ65702:SHD65711 SQV65702:SQZ65711 TAR65702:TAV65711 TKN65702:TKR65711 TUJ65702:TUN65711 UEF65702:UEJ65711 UOB65702:UOF65711 UXX65702:UYB65711 VHT65702:VHX65711 VRP65702:VRT65711 WBL65702:WBP65711 WLH65702:WLL65711 WVD65702:WVH65711 IR131238:IV131247 SN131238:SR131247 ACJ131238:ACN131247 AMF131238:AMJ131247 AWB131238:AWF131247 BFX131238:BGB131247 BPT131238:BPX131247 BZP131238:BZT131247 CJL131238:CJP131247 CTH131238:CTL131247 DDD131238:DDH131247 DMZ131238:DND131247 DWV131238:DWZ131247 EGR131238:EGV131247 EQN131238:EQR131247 FAJ131238:FAN131247 FKF131238:FKJ131247 FUB131238:FUF131247 GDX131238:GEB131247 GNT131238:GNX131247 GXP131238:GXT131247 HHL131238:HHP131247 HRH131238:HRL131247 IBD131238:IBH131247 IKZ131238:ILD131247 IUV131238:IUZ131247 JER131238:JEV131247 JON131238:JOR131247 JYJ131238:JYN131247 KIF131238:KIJ131247 KSB131238:KSF131247 LBX131238:LCB131247 LLT131238:LLX131247 LVP131238:LVT131247 MFL131238:MFP131247 MPH131238:MPL131247 MZD131238:MZH131247 NIZ131238:NJD131247 NSV131238:NSZ131247 OCR131238:OCV131247 OMN131238:OMR131247 OWJ131238:OWN131247 PGF131238:PGJ131247 PQB131238:PQF131247 PZX131238:QAB131247 QJT131238:QJX131247 QTP131238:QTT131247 RDL131238:RDP131247 RNH131238:RNL131247 RXD131238:RXH131247 SGZ131238:SHD131247 SQV131238:SQZ131247 TAR131238:TAV131247 TKN131238:TKR131247 TUJ131238:TUN131247 UEF131238:UEJ131247 UOB131238:UOF131247 UXX131238:UYB131247 VHT131238:VHX131247 VRP131238:VRT131247 WBL131238:WBP131247 WLH131238:WLL131247 WVD131238:WVH131247 IR196774:IV196783 SN196774:SR196783 ACJ196774:ACN196783 AMF196774:AMJ196783 AWB196774:AWF196783 BFX196774:BGB196783 BPT196774:BPX196783 BZP196774:BZT196783 CJL196774:CJP196783 CTH196774:CTL196783 DDD196774:DDH196783 DMZ196774:DND196783 DWV196774:DWZ196783 EGR196774:EGV196783 EQN196774:EQR196783 FAJ196774:FAN196783 FKF196774:FKJ196783 FUB196774:FUF196783 GDX196774:GEB196783 GNT196774:GNX196783 GXP196774:GXT196783 HHL196774:HHP196783 HRH196774:HRL196783 IBD196774:IBH196783 IKZ196774:ILD196783 IUV196774:IUZ196783 JER196774:JEV196783 JON196774:JOR196783 JYJ196774:JYN196783 KIF196774:KIJ196783 KSB196774:KSF196783 LBX196774:LCB196783 LLT196774:LLX196783 LVP196774:LVT196783 MFL196774:MFP196783 MPH196774:MPL196783 MZD196774:MZH196783 NIZ196774:NJD196783 NSV196774:NSZ196783 OCR196774:OCV196783 OMN196774:OMR196783 OWJ196774:OWN196783 PGF196774:PGJ196783 PQB196774:PQF196783 PZX196774:QAB196783 QJT196774:QJX196783 QTP196774:QTT196783 RDL196774:RDP196783 RNH196774:RNL196783 RXD196774:RXH196783 SGZ196774:SHD196783 SQV196774:SQZ196783 TAR196774:TAV196783 TKN196774:TKR196783 TUJ196774:TUN196783 UEF196774:UEJ196783 UOB196774:UOF196783 UXX196774:UYB196783 VHT196774:VHX196783 VRP196774:VRT196783 WBL196774:WBP196783 WLH196774:WLL196783 WVD196774:WVH196783 IR262310:IV262319 SN262310:SR262319 ACJ262310:ACN262319 AMF262310:AMJ262319 AWB262310:AWF262319 BFX262310:BGB262319 BPT262310:BPX262319 BZP262310:BZT262319 CJL262310:CJP262319 CTH262310:CTL262319 DDD262310:DDH262319 DMZ262310:DND262319 DWV262310:DWZ262319 EGR262310:EGV262319 EQN262310:EQR262319 FAJ262310:FAN262319 FKF262310:FKJ262319 FUB262310:FUF262319 GDX262310:GEB262319 GNT262310:GNX262319 GXP262310:GXT262319 HHL262310:HHP262319 HRH262310:HRL262319 IBD262310:IBH262319 IKZ262310:ILD262319 IUV262310:IUZ262319 JER262310:JEV262319 JON262310:JOR262319 JYJ262310:JYN262319 KIF262310:KIJ262319 KSB262310:KSF262319 LBX262310:LCB262319 LLT262310:LLX262319 LVP262310:LVT262319 MFL262310:MFP262319 MPH262310:MPL262319 MZD262310:MZH262319 NIZ262310:NJD262319 NSV262310:NSZ262319 OCR262310:OCV262319 OMN262310:OMR262319 OWJ262310:OWN262319 PGF262310:PGJ262319 PQB262310:PQF262319 PZX262310:QAB262319 QJT262310:QJX262319 QTP262310:QTT262319 RDL262310:RDP262319 RNH262310:RNL262319 RXD262310:RXH262319 SGZ262310:SHD262319 SQV262310:SQZ262319 TAR262310:TAV262319 TKN262310:TKR262319 TUJ262310:TUN262319 UEF262310:UEJ262319 UOB262310:UOF262319 UXX262310:UYB262319 VHT262310:VHX262319 VRP262310:VRT262319 WBL262310:WBP262319 WLH262310:WLL262319 WVD262310:WVH262319 IR327846:IV327855 SN327846:SR327855 ACJ327846:ACN327855 AMF327846:AMJ327855 AWB327846:AWF327855 BFX327846:BGB327855 BPT327846:BPX327855 BZP327846:BZT327855 CJL327846:CJP327855 CTH327846:CTL327855 DDD327846:DDH327855 DMZ327846:DND327855 DWV327846:DWZ327855 EGR327846:EGV327855 EQN327846:EQR327855 FAJ327846:FAN327855 FKF327846:FKJ327855 FUB327846:FUF327855 GDX327846:GEB327855 GNT327846:GNX327855 GXP327846:GXT327855 HHL327846:HHP327855 HRH327846:HRL327855 IBD327846:IBH327855 IKZ327846:ILD327855 IUV327846:IUZ327855 JER327846:JEV327855 JON327846:JOR327855 JYJ327846:JYN327855 KIF327846:KIJ327855 KSB327846:KSF327855 LBX327846:LCB327855 LLT327846:LLX327855 LVP327846:LVT327855 MFL327846:MFP327855 MPH327846:MPL327855 MZD327846:MZH327855 NIZ327846:NJD327855 NSV327846:NSZ327855 OCR327846:OCV327855 OMN327846:OMR327855 OWJ327846:OWN327855 PGF327846:PGJ327855 PQB327846:PQF327855 PZX327846:QAB327855 QJT327846:QJX327855 QTP327846:QTT327855 RDL327846:RDP327855 RNH327846:RNL327855 RXD327846:RXH327855 SGZ327846:SHD327855 SQV327846:SQZ327855 TAR327846:TAV327855 TKN327846:TKR327855 TUJ327846:TUN327855 UEF327846:UEJ327855 UOB327846:UOF327855 UXX327846:UYB327855 VHT327846:VHX327855 VRP327846:VRT327855 WBL327846:WBP327855 WLH327846:WLL327855 WVD327846:WVH327855 IR393382:IV393391 SN393382:SR393391 ACJ393382:ACN393391 AMF393382:AMJ393391 AWB393382:AWF393391 BFX393382:BGB393391 BPT393382:BPX393391 BZP393382:BZT393391 CJL393382:CJP393391 CTH393382:CTL393391 DDD393382:DDH393391 DMZ393382:DND393391 DWV393382:DWZ393391 EGR393382:EGV393391 EQN393382:EQR393391 FAJ393382:FAN393391 FKF393382:FKJ393391 FUB393382:FUF393391 GDX393382:GEB393391 GNT393382:GNX393391 GXP393382:GXT393391 HHL393382:HHP393391 HRH393382:HRL393391 IBD393382:IBH393391 IKZ393382:ILD393391 IUV393382:IUZ393391 JER393382:JEV393391 JON393382:JOR393391 JYJ393382:JYN393391 KIF393382:KIJ393391 KSB393382:KSF393391 LBX393382:LCB393391 LLT393382:LLX393391 LVP393382:LVT393391 MFL393382:MFP393391 MPH393382:MPL393391 MZD393382:MZH393391 NIZ393382:NJD393391 NSV393382:NSZ393391 OCR393382:OCV393391 OMN393382:OMR393391 OWJ393382:OWN393391 PGF393382:PGJ393391 PQB393382:PQF393391 PZX393382:QAB393391 QJT393382:QJX393391 QTP393382:QTT393391 RDL393382:RDP393391 RNH393382:RNL393391 RXD393382:RXH393391 SGZ393382:SHD393391 SQV393382:SQZ393391 TAR393382:TAV393391 TKN393382:TKR393391 TUJ393382:TUN393391 UEF393382:UEJ393391 UOB393382:UOF393391 UXX393382:UYB393391 VHT393382:VHX393391 VRP393382:VRT393391 WBL393382:WBP393391 WLH393382:WLL393391 WVD393382:WVH393391 IR458918:IV458927 SN458918:SR458927 ACJ458918:ACN458927 AMF458918:AMJ458927 AWB458918:AWF458927 BFX458918:BGB458927 BPT458918:BPX458927 BZP458918:BZT458927 CJL458918:CJP458927 CTH458918:CTL458927 DDD458918:DDH458927 DMZ458918:DND458927 DWV458918:DWZ458927 EGR458918:EGV458927 EQN458918:EQR458927 FAJ458918:FAN458927 FKF458918:FKJ458927 FUB458918:FUF458927 GDX458918:GEB458927 GNT458918:GNX458927 GXP458918:GXT458927 HHL458918:HHP458927 HRH458918:HRL458927 IBD458918:IBH458927 IKZ458918:ILD458927 IUV458918:IUZ458927 JER458918:JEV458927 JON458918:JOR458927 JYJ458918:JYN458927 KIF458918:KIJ458927 KSB458918:KSF458927 LBX458918:LCB458927 LLT458918:LLX458927 LVP458918:LVT458927 MFL458918:MFP458927 MPH458918:MPL458927 MZD458918:MZH458927 NIZ458918:NJD458927 NSV458918:NSZ458927 OCR458918:OCV458927 OMN458918:OMR458927 OWJ458918:OWN458927 PGF458918:PGJ458927 PQB458918:PQF458927 PZX458918:QAB458927 QJT458918:QJX458927 QTP458918:QTT458927 RDL458918:RDP458927 RNH458918:RNL458927 RXD458918:RXH458927 SGZ458918:SHD458927 SQV458918:SQZ458927 TAR458918:TAV458927 TKN458918:TKR458927 TUJ458918:TUN458927 UEF458918:UEJ458927 UOB458918:UOF458927 UXX458918:UYB458927 VHT458918:VHX458927 VRP458918:VRT458927 WBL458918:WBP458927 WLH458918:WLL458927 WVD458918:WVH458927 IR524454:IV524463 SN524454:SR524463 ACJ524454:ACN524463 AMF524454:AMJ524463 AWB524454:AWF524463 BFX524454:BGB524463 BPT524454:BPX524463 BZP524454:BZT524463 CJL524454:CJP524463 CTH524454:CTL524463 DDD524454:DDH524463 DMZ524454:DND524463 DWV524454:DWZ524463 EGR524454:EGV524463 EQN524454:EQR524463 FAJ524454:FAN524463 FKF524454:FKJ524463 FUB524454:FUF524463 GDX524454:GEB524463 GNT524454:GNX524463 GXP524454:GXT524463 HHL524454:HHP524463 HRH524454:HRL524463 IBD524454:IBH524463 IKZ524454:ILD524463 IUV524454:IUZ524463 JER524454:JEV524463 JON524454:JOR524463 JYJ524454:JYN524463 KIF524454:KIJ524463 KSB524454:KSF524463 LBX524454:LCB524463 LLT524454:LLX524463 LVP524454:LVT524463 MFL524454:MFP524463 MPH524454:MPL524463 MZD524454:MZH524463 NIZ524454:NJD524463 NSV524454:NSZ524463 OCR524454:OCV524463 OMN524454:OMR524463 OWJ524454:OWN524463 PGF524454:PGJ524463 PQB524454:PQF524463 PZX524454:QAB524463 QJT524454:QJX524463 QTP524454:QTT524463 RDL524454:RDP524463 RNH524454:RNL524463 RXD524454:RXH524463 SGZ524454:SHD524463 SQV524454:SQZ524463 TAR524454:TAV524463 TKN524454:TKR524463 TUJ524454:TUN524463 UEF524454:UEJ524463 UOB524454:UOF524463 UXX524454:UYB524463 VHT524454:VHX524463 VRP524454:VRT524463 WBL524454:WBP524463 WLH524454:WLL524463 WVD524454:WVH524463 IR589990:IV589999 SN589990:SR589999 ACJ589990:ACN589999 AMF589990:AMJ589999 AWB589990:AWF589999 BFX589990:BGB589999 BPT589990:BPX589999 BZP589990:BZT589999 CJL589990:CJP589999 CTH589990:CTL589999 DDD589990:DDH589999 DMZ589990:DND589999 DWV589990:DWZ589999 EGR589990:EGV589999 EQN589990:EQR589999 FAJ589990:FAN589999 FKF589990:FKJ589999 FUB589990:FUF589999 GDX589990:GEB589999 GNT589990:GNX589999 GXP589990:GXT589999 HHL589990:HHP589999 HRH589990:HRL589999 IBD589990:IBH589999 IKZ589990:ILD589999 IUV589990:IUZ589999 JER589990:JEV589999 JON589990:JOR589999 JYJ589990:JYN589999 KIF589990:KIJ589999 KSB589990:KSF589999 LBX589990:LCB589999 LLT589990:LLX589999 LVP589990:LVT589999 MFL589990:MFP589999 MPH589990:MPL589999 MZD589990:MZH589999 NIZ589990:NJD589999 NSV589990:NSZ589999 OCR589990:OCV589999 OMN589990:OMR589999 OWJ589990:OWN589999 PGF589990:PGJ589999 PQB589990:PQF589999 PZX589990:QAB589999 QJT589990:QJX589999 QTP589990:QTT589999 RDL589990:RDP589999 RNH589990:RNL589999 RXD589990:RXH589999 SGZ589990:SHD589999 SQV589990:SQZ589999 TAR589990:TAV589999 TKN589990:TKR589999 TUJ589990:TUN589999 UEF589990:UEJ589999 UOB589990:UOF589999 UXX589990:UYB589999 VHT589990:VHX589999 VRP589990:VRT589999 WBL589990:WBP589999 WLH589990:WLL589999 WVD589990:WVH589999 IR655526:IV655535 SN655526:SR655535 ACJ655526:ACN655535 AMF655526:AMJ655535 AWB655526:AWF655535 BFX655526:BGB655535 BPT655526:BPX655535 BZP655526:BZT655535 CJL655526:CJP655535 CTH655526:CTL655535 DDD655526:DDH655535 DMZ655526:DND655535 DWV655526:DWZ655535 EGR655526:EGV655535 EQN655526:EQR655535 FAJ655526:FAN655535 FKF655526:FKJ655535 FUB655526:FUF655535 GDX655526:GEB655535 GNT655526:GNX655535 GXP655526:GXT655535 HHL655526:HHP655535 HRH655526:HRL655535 IBD655526:IBH655535 IKZ655526:ILD655535 IUV655526:IUZ655535 JER655526:JEV655535 JON655526:JOR655535 JYJ655526:JYN655535 KIF655526:KIJ655535 KSB655526:KSF655535 LBX655526:LCB655535 LLT655526:LLX655535 LVP655526:LVT655535 MFL655526:MFP655535 MPH655526:MPL655535 MZD655526:MZH655535 NIZ655526:NJD655535 NSV655526:NSZ655535 OCR655526:OCV655535 OMN655526:OMR655535 OWJ655526:OWN655535 PGF655526:PGJ655535 PQB655526:PQF655535 PZX655526:QAB655535 QJT655526:QJX655535 QTP655526:QTT655535 RDL655526:RDP655535 RNH655526:RNL655535 RXD655526:RXH655535 SGZ655526:SHD655535 SQV655526:SQZ655535 TAR655526:TAV655535 TKN655526:TKR655535 TUJ655526:TUN655535 UEF655526:UEJ655535 UOB655526:UOF655535 UXX655526:UYB655535 VHT655526:VHX655535 VRP655526:VRT655535 WBL655526:WBP655535 WLH655526:WLL655535 WVD655526:WVH655535 IR721062:IV721071 SN721062:SR721071 ACJ721062:ACN721071 AMF721062:AMJ721071 AWB721062:AWF721071 BFX721062:BGB721071 BPT721062:BPX721071 BZP721062:BZT721071 CJL721062:CJP721071 CTH721062:CTL721071 DDD721062:DDH721071 DMZ721062:DND721071 DWV721062:DWZ721071 EGR721062:EGV721071 EQN721062:EQR721071 FAJ721062:FAN721071 FKF721062:FKJ721071 FUB721062:FUF721071 GDX721062:GEB721071 GNT721062:GNX721071 GXP721062:GXT721071 HHL721062:HHP721071 HRH721062:HRL721071 IBD721062:IBH721071 IKZ721062:ILD721071 IUV721062:IUZ721071 JER721062:JEV721071 JON721062:JOR721071 JYJ721062:JYN721071 KIF721062:KIJ721071 KSB721062:KSF721071 LBX721062:LCB721071 LLT721062:LLX721071 LVP721062:LVT721071 MFL721062:MFP721071 MPH721062:MPL721071 MZD721062:MZH721071 NIZ721062:NJD721071 NSV721062:NSZ721071 OCR721062:OCV721071 OMN721062:OMR721071 OWJ721062:OWN721071 PGF721062:PGJ721071 PQB721062:PQF721071 PZX721062:QAB721071 QJT721062:QJX721071 QTP721062:QTT721071 RDL721062:RDP721071 RNH721062:RNL721071 RXD721062:RXH721071 SGZ721062:SHD721071 SQV721062:SQZ721071 TAR721062:TAV721071 TKN721062:TKR721071 TUJ721062:TUN721071 UEF721062:UEJ721071 UOB721062:UOF721071 UXX721062:UYB721071 VHT721062:VHX721071 VRP721062:VRT721071 WBL721062:WBP721071 WLH721062:WLL721071 WVD721062:WVH721071 IR786598:IV786607 SN786598:SR786607 ACJ786598:ACN786607 AMF786598:AMJ786607 AWB786598:AWF786607 BFX786598:BGB786607 BPT786598:BPX786607 BZP786598:BZT786607 CJL786598:CJP786607 CTH786598:CTL786607 DDD786598:DDH786607 DMZ786598:DND786607 DWV786598:DWZ786607 EGR786598:EGV786607 EQN786598:EQR786607 FAJ786598:FAN786607 FKF786598:FKJ786607 FUB786598:FUF786607 GDX786598:GEB786607 GNT786598:GNX786607 GXP786598:GXT786607 HHL786598:HHP786607 HRH786598:HRL786607 IBD786598:IBH786607 IKZ786598:ILD786607 IUV786598:IUZ786607 JER786598:JEV786607 JON786598:JOR786607 JYJ786598:JYN786607 KIF786598:KIJ786607 KSB786598:KSF786607 LBX786598:LCB786607 LLT786598:LLX786607 LVP786598:LVT786607 MFL786598:MFP786607 MPH786598:MPL786607 MZD786598:MZH786607 NIZ786598:NJD786607 NSV786598:NSZ786607 OCR786598:OCV786607 OMN786598:OMR786607 OWJ786598:OWN786607 PGF786598:PGJ786607 PQB786598:PQF786607 PZX786598:QAB786607 QJT786598:QJX786607 QTP786598:QTT786607 RDL786598:RDP786607 RNH786598:RNL786607 RXD786598:RXH786607 SGZ786598:SHD786607 SQV786598:SQZ786607 TAR786598:TAV786607 TKN786598:TKR786607 TUJ786598:TUN786607 UEF786598:UEJ786607 UOB786598:UOF786607 UXX786598:UYB786607 VHT786598:VHX786607 VRP786598:VRT786607 WBL786598:WBP786607 WLH786598:WLL786607 WVD786598:WVH786607 IR852134:IV852143 SN852134:SR852143 ACJ852134:ACN852143 AMF852134:AMJ852143 AWB852134:AWF852143 BFX852134:BGB852143 BPT852134:BPX852143 BZP852134:BZT852143 CJL852134:CJP852143 CTH852134:CTL852143 DDD852134:DDH852143 DMZ852134:DND852143 DWV852134:DWZ852143 EGR852134:EGV852143 EQN852134:EQR852143 FAJ852134:FAN852143 FKF852134:FKJ852143 FUB852134:FUF852143 GDX852134:GEB852143 GNT852134:GNX852143 GXP852134:GXT852143 HHL852134:HHP852143 HRH852134:HRL852143 IBD852134:IBH852143 IKZ852134:ILD852143 IUV852134:IUZ852143 JER852134:JEV852143 JON852134:JOR852143 JYJ852134:JYN852143 KIF852134:KIJ852143 KSB852134:KSF852143 LBX852134:LCB852143 LLT852134:LLX852143 LVP852134:LVT852143 MFL852134:MFP852143 MPH852134:MPL852143 MZD852134:MZH852143 NIZ852134:NJD852143 NSV852134:NSZ852143 OCR852134:OCV852143 OMN852134:OMR852143 OWJ852134:OWN852143 PGF852134:PGJ852143 PQB852134:PQF852143 PZX852134:QAB852143 QJT852134:QJX852143 QTP852134:QTT852143 RDL852134:RDP852143 RNH852134:RNL852143 RXD852134:RXH852143 SGZ852134:SHD852143 SQV852134:SQZ852143 TAR852134:TAV852143 TKN852134:TKR852143 TUJ852134:TUN852143 UEF852134:UEJ852143 UOB852134:UOF852143 UXX852134:UYB852143 VHT852134:VHX852143 VRP852134:VRT852143 WBL852134:WBP852143 WLH852134:WLL852143 WVD852134:WVH852143 IR917670:IV917679 SN917670:SR917679 ACJ917670:ACN917679 AMF917670:AMJ917679 AWB917670:AWF917679 BFX917670:BGB917679 BPT917670:BPX917679 BZP917670:BZT917679 CJL917670:CJP917679 CTH917670:CTL917679 DDD917670:DDH917679 DMZ917670:DND917679 DWV917670:DWZ917679 EGR917670:EGV917679 EQN917670:EQR917679 FAJ917670:FAN917679 FKF917670:FKJ917679 FUB917670:FUF917679 GDX917670:GEB917679 GNT917670:GNX917679 GXP917670:GXT917679 HHL917670:HHP917679 HRH917670:HRL917679 IBD917670:IBH917679 IKZ917670:ILD917679 IUV917670:IUZ917679 JER917670:JEV917679 JON917670:JOR917679 JYJ917670:JYN917679 KIF917670:KIJ917679 KSB917670:KSF917679 LBX917670:LCB917679 LLT917670:LLX917679 LVP917670:LVT917679 MFL917670:MFP917679 MPH917670:MPL917679 MZD917670:MZH917679 NIZ917670:NJD917679 NSV917670:NSZ917679 OCR917670:OCV917679 OMN917670:OMR917679 OWJ917670:OWN917679 PGF917670:PGJ917679 PQB917670:PQF917679 PZX917670:QAB917679 QJT917670:QJX917679 QTP917670:QTT917679 RDL917670:RDP917679 RNH917670:RNL917679 RXD917670:RXH917679 SGZ917670:SHD917679 SQV917670:SQZ917679 TAR917670:TAV917679 TKN917670:TKR917679 TUJ917670:TUN917679 UEF917670:UEJ917679 UOB917670:UOF917679 UXX917670:UYB917679 VHT917670:VHX917679 VRP917670:VRT917679 WBL917670:WBP917679 WLH917670:WLL917679 WVD917670:WVH917679 IR983206:IV983215 SN983206:SR983215 ACJ983206:ACN983215 AMF983206:AMJ983215 AWB983206:AWF983215 BFX983206:BGB983215 BPT983206:BPX983215 BZP983206:BZT983215 CJL983206:CJP983215 CTH983206:CTL983215 DDD983206:DDH983215 DMZ983206:DND983215 DWV983206:DWZ983215 EGR983206:EGV983215 EQN983206:EQR983215 FAJ983206:FAN983215 FKF983206:FKJ983215 FUB983206:FUF983215 GDX983206:GEB983215 GNT983206:GNX983215 GXP983206:GXT983215 HHL983206:HHP983215 HRH983206:HRL983215 IBD983206:IBH983215 IKZ983206:ILD983215 IUV983206:IUZ983215 JER983206:JEV983215 JON983206:JOR983215 JYJ983206:JYN983215 KIF983206:KIJ983215 KSB983206:KSF983215 LBX983206:LCB983215 LLT983206:LLX983215 LVP983206:LVT983215 MFL983206:MFP983215 MPH983206:MPL983215 MZD983206:MZH983215 NIZ983206:NJD983215 NSV983206:NSZ983215 OCR983206:OCV983215 OMN983206:OMR983215 OWJ983206:OWN983215 PGF983206:PGJ983215 PQB983206:PQF983215 PZX983206:QAB983215 QJT983206:QJX983215 QTP983206:QTT983215 RDL983206:RDP983215 RNH983206:RNL983215 RXD983206:RXH983215 SGZ983206:SHD983215 SQV983206:SQZ983215 TAR983206:TAV983215 TKN983206:TKR983215 TUJ983206:TUN983215 UEF983206:UEJ983215 UOB983206:UOF983215 UXX983206:UYB983215 VHT983206:VHX983215 VRP983206:VRT983215 WBL983206:WBP983215 WLH983206:WLL983215 WVD983206:WVH983215 IT178:IV178 SP178:SR178 ACL178:ACN178 AMH178:AMJ178 AWD178:AWF178 BFZ178:BGB178 BPV178:BPX178 BZR178:BZT178 CJN178:CJP178 CTJ178:CTL178 DDF178:DDH178 DNB178:DND178 DWX178:DWZ178 EGT178:EGV178 EQP178:EQR178 FAL178:FAN178 FKH178:FKJ178 FUD178:FUF178 GDZ178:GEB178 GNV178:GNX178 GXR178:GXT178 HHN178:HHP178 HRJ178:HRL178 IBF178:IBH178 ILB178:ILD178 IUX178:IUZ178 JET178:JEV178 JOP178:JOR178 JYL178:JYN178 KIH178:KIJ178 KSD178:KSF178 LBZ178:LCB178 LLV178:LLX178 LVR178:LVT178 MFN178:MFP178 MPJ178:MPL178 MZF178:MZH178 NJB178:NJD178 NSX178:NSZ178 OCT178:OCV178 OMP178:OMR178 OWL178:OWN178 PGH178:PGJ178 PQD178:PQF178 PZZ178:QAB178 QJV178:QJX178 QTR178:QTT178 RDN178:RDP178 RNJ178:RNL178 RXF178:RXH178 SHB178:SHD178 SQX178:SQZ178 TAT178:TAV178 TKP178:TKR178 TUL178:TUN178 UEH178:UEJ178 UOD178:UOF178 UXZ178:UYB178 VHV178:VHX178 VRR178:VRT178 WBN178:WBP178 WLJ178:WLL178 WVF178:WVH178 IT65692:IV65692 SP65692:SR65692 ACL65692:ACN65692 AMH65692:AMJ65692 AWD65692:AWF65692 BFZ65692:BGB65692 BPV65692:BPX65692 BZR65692:BZT65692 CJN65692:CJP65692 CTJ65692:CTL65692 DDF65692:DDH65692 DNB65692:DND65692 DWX65692:DWZ65692 EGT65692:EGV65692 EQP65692:EQR65692 FAL65692:FAN65692 FKH65692:FKJ65692 FUD65692:FUF65692 GDZ65692:GEB65692 GNV65692:GNX65692 GXR65692:GXT65692 HHN65692:HHP65692 HRJ65692:HRL65692 IBF65692:IBH65692 ILB65692:ILD65692 IUX65692:IUZ65692 JET65692:JEV65692 JOP65692:JOR65692 JYL65692:JYN65692 KIH65692:KIJ65692 KSD65692:KSF65692 LBZ65692:LCB65692 LLV65692:LLX65692 LVR65692:LVT65692 MFN65692:MFP65692 MPJ65692:MPL65692 MZF65692:MZH65692 NJB65692:NJD65692 NSX65692:NSZ65692 OCT65692:OCV65692 OMP65692:OMR65692 OWL65692:OWN65692 PGH65692:PGJ65692 PQD65692:PQF65692 PZZ65692:QAB65692 QJV65692:QJX65692 QTR65692:QTT65692 RDN65692:RDP65692 RNJ65692:RNL65692 RXF65692:RXH65692 SHB65692:SHD65692 SQX65692:SQZ65692 TAT65692:TAV65692 TKP65692:TKR65692 TUL65692:TUN65692 UEH65692:UEJ65692 UOD65692:UOF65692 UXZ65692:UYB65692 VHV65692:VHX65692 VRR65692:VRT65692 WBN65692:WBP65692 WLJ65692:WLL65692 WVF65692:WVH65692 IT131228:IV131228 SP131228:SR131228 ACL131228:ACN131228 AMH131228:AMJ131228 AWD131228:AWF131228 BFZ131228:BGB131228 BPV131228:BPX131228 BZR131228:BZT131228 CJN131228:CJP131228 CTJ131228:CTL131228 DDF131228:DDH131228 DNB131228:DND131228 DWX131228:DWZ131228 EGT131228:EGV131228 EQP131228:EQR131228 FAL131228:FAN131228 FKH131228:FKJ131228 FUD131228:FUF131228 GDZ131228:GEB131228 GNV131228:GNX131228 GXR131228:GXT131228 HHN131228:HHP131228 HRJ131228:HRL131228 IBF131228:IBH131228 ILB131228:ILD131228 IUX131228:IUZ131228 JET131228:JEV131228 JOP131228:JOR131228 JYL131228:JYN131228 KIH131228:KIJ131228 KSD131228:KSF131228 LBZ131228:LCB131228 LLV131228:LLX131228 LVR131228:LVT131228 MFN131228:MFP131228 MPJ131228:MPL131228 MZF131228:MZH131228 NJB131228:NJD131228 NSX131228:NSZ131228 OCT131228:OCV131228 OMP131228:OMR131228 OWL131228:OWN131228 PGH131228:PGJ131228 PQD131228:PQF131228 PZZ131228:QAB131228 QJV131228:QJX131228 QTR131228:QTT131228 RDN131228:RDP131228 RNJ131228:RNL131228 RXF131228:RXH131228 SHB131228:SHD131228 SQX131228:SQZ131228 TAT131228:TAV131228 TKP131228:TKR131228 TUL131228:TUN131228 UEH131228:UEJ131228 UOD131228:UOF131228 UXZ131228:UYB131228 VHV131228:VHX131228 VRR131228:VRT131228 WBN131228:WBP131228 WLJ131228:WLL131228 WVF131228:WVH131228 IT196764:IV196764 SP196764:SR196764 ACL196764:ACN196764 AMH196764:AMJ196764 AWD196764:AWF196764 BFZ196764:BGB196764 BPV196764:BPX196764 BZR196764:BZT196764 CJN196764:CJP196764 CTJ196764:CTL196764 DDF196764:DDH196764 DNB196764:DND196764 DWX196764:DWZ196764 EGT196764:EGV196764 EQP196764:EQR196764 FAL196764:FAN196764 FKH196764:FKJ196764 FUD196764:FUF196764 GDZ196764:GEB196764 GNV196764:GNX196764 GXR196764:GXT196764 HHN196764:HHP196764 HRJ196764:HRL196764 IBF196764:IBH196764 ILB196764:ILD196764 IUX196764:IUZ196764 JET196764:JEV196764 JOP196764:JOR196764 JYL196764:JYN196764 KIH196764:KIJ196764 KSD196764:KSF196764 LBZ196764:LCB196764 LLV196764:LLX196764 LVR196764:LVT196764 MFN196764:MFP196764 MPJ196764:MPL196764 MZF196764:MZH196764 NJB196764:NJD196764 NSX196764:NSZ196764 OCT196764:OCV196764 OMP196764:OMR196764 OWL196764:OWN196764 PGH196764:PGJ196764 PQD196764:PQF196764 PZZ196764:QAB196764 QJV196764:QJX196764 QTR196764:QTT196764 RDN196764:RDP196764 RNJ196764:RNL196764 RXF196764:RXH196764 SHB196764:SHD196764 SQX196764:SQZ196764 TAT196764:TAV196764 TKP196764:TKR196764 TUL196764:TUN196764 UEH196764:UEJ196764 UOD196764:UOF196764 UXZ196764:UYB196764 VHV196764:VHX196764 VRR196764:VRT196764 WBN196764:WBP196764 WLJ196764:WLL196764 WVF196764:WVH196764 IT262300:IV262300 SP262300:SR262300 ACL262300:ACN262300 AMH262300:AMJ262300 AWD262300:AWF262300 BFZ262300:BGB262300 BPV262300:BPX262300 BZR262300:BZT262300 CJN262300:CJP262300 CTJ262300:CTL262300 DDF262300:DDH262300 DNB262300:DND262300 DWX262300:DWZ262300 EGT262300:EGV262300 EQP262300:EQR262300 FAL262300:FAN262300 FKH262300:FKJ262300 FUD262300:FUF262300 GDZ262300:GEB262300 GNV262300:GNX262300 GXR262300:GXT262300 HHN262300:HHP262300 HRJ262300:HRL262300 IBF262300:IBH262300 ILB262300:ILD262300 IUX262300:IUZ262300 JET262300:JEV262300 JOP262300:JOR262300 JYL262300:JYN262300 KIH262300:KIJ262300 KSD262300:KSF262300 LBZ262300:LCB262300 LLV262300:LLX262300 LVR262300:LVT262300 MFN262300:MFP262300 MPJ262300:MPL262300 MZF262300:MZH262300 NJB262300:NJD262300 NSX262300:NSZ262300 OCT262300:OCV262300 OMP262300:OMR262300 OWL262300:OWN262300 PGH262300:PGJ262300 PQD262300:PQF262300 PZZ262300:QAB262300 QJV262300:QJX262300 QTR262300:QTT262300 RDN262300:RDP262300 RNJ262300:RNL262300 RXF262300:RXH262300 SHB262300:SHD262300 SQX262300:SQZ262300 TAT262300:TAV262300 TKP262300:TKR262300 TUL262300:TUN262300 UEH262300:UEJ262300 UOD262300:UOF262300 UXZ262300:UYB262300 VHV262300:VHX262300 VRR262300:VRT262300 WBN262300:WBP262300 WLJ262300:WLL262300 WVF262300:WVH262300 IT327836:IV327836 SP327836:SR327836 ACL327836:ACN327836 AMH327836:AMJ327836 AWD327836:AWF327836 BFZ327836:BGB327836 BPV327836:BPX327836 BZR327836:BZT327836 CJN327836:CJP327836 CTJ327836:CTL327836 DDF327836:DDH327836 DNB327836:DND327836 DWX327836:DWZ327836 EGT327836:EGV327836 EQP327836:EQR327836 FAL327836:FAN327836 FKH327836:FKJ327836 FUD327836:FUF327836 GDZ327836:GEB327836 GNV327836:GNX327836 GXR327836:GXT327836 HHN327836:HHP327836 HRJ327836:HRL327836 IBF327836:IBH327836 ILB327836:ILD327836 IUX327836:IUZ327836 JET327836:JEV327836 JOP327836:JOR327836 JYL327836:JYN327836 KIH327836:KIJ327836 KSD327836:KSF327836 LBZ327836:LCB327836 LLV327836:LLX327836 LVR327836:LVT327836 MFN327836:MFP327836 MPJ327836:MPL327836 MZF327836:MZH327836 NJB327836:NJD327836 NSX327836:NSZ327836 OCT327836:OCV327836 OMP327836:OMR327836 OWL327836:OWN327836 PGH327836:PGJ327836 PQD327836:PQF327836 PZZ327836:QAB327836 QJV327836:QJX327836 QTR327836:QTT327836 RDN327836:RDP327836 RNJ327836:RNL327836 RXF327836:RXH327836 SHB327836:SHD327836 SQX327836:SQZ327836 TAT327836:TAV327836 TKP327836:TKR327836 TUL327836:TUN327836 UEH327836:UEJ327836 UOD327836:UOF327836 UXZ327836:UYB327836 VHV327836:VHX327836 VRR327836:VRT327836 WBN327836:WBP327836 WLJ327836:WLL327836 WVF327836:WVH327836 IT393372:IV393372 SP393372:SR393372 ACL393372:ACN393372 AMH393372:AMJ393372 AWD393372:AWF393372 BFZ393372:BGB393372 BPV393372:BPX393372 BZR393372:BZT393372 CJN393372:CJP393372 CTJ393372:CTL393372 DDF393372:DDH393372 DNB393372:DND393372 DWX393372:DWZ393372 EGT393372:EGV393372 EQP393372:EQR393372 FAL393372:FAN393372 FKH393372:FKJ393372 FUD393372:FUF393372 GDZ393372:GEB393372 GNV393372:GNX393372 GXR393372:GXT393372 HHN393372:HHP393372 HRJ393372:HRL393372 IBF393372:IBH393372 ILB393372:ILD393372 IUX393372:IUZ393372 JET393372:JEV393372 JOP393372:JOR393372 JYL393372:JYN393372 KIH393372:KIJ393372 KSD393372:KSF393372 LBZ393372:LCB393372 LLV393372:LLX393372 LVR393372:LVT393372 MFN393372:MFP393372 MPJ393372:MPL393372 MZF393372:MZH393372 NJB393372:NJD393372 NSX393372:NSZ393372 OCT393372:OCV393372 OMP393372:OMR393372 OWL393372:OWN393372 PGH393372:PGJ393372 PQD393372:PQF393372 PZZ393372:QAB393372 QJV393372:QJX393372 QTR393372:QTT393372 RDN393372:RDP393372 RNJ393372:RNL393372 RXF393372:RXH393372 SHB393372:SHD393372 SQX393372:SQZ393372 TAT393372:TAV393372 TKP393372:TKR393372 TUL393372:TUN393372 UEH393372:UEJ393372 UOD393372:UOF393372 UXZ393372:UYB393372 VHV393372:VHX393372 VRR393372:VRT393372 WBN393372:WBP393372 WLJ393372:WLL393372 WVF393372:WVH393372 IT458908:IV458908 SP458908:SR458908 ACL458908:ACN458908 AMH458908:AMJ458908 AWD458908:AWF458908 BFZ458908:BGB458908 BPV458908:BPX458908 BZR458908:BZT458908 CJN458908:CJP458908 CTJ458908:CTL458908 DDF458908:DDH458908 DNB458908:DND458908 DWX458908:DWZ458908 EGT458908:EGV458908 EQP458908:EQR458908 FAL458908:FAN458908 FKH458908:FKJ458908 FUD458908:FUF458908 GDZ458908:GEB458908 GNV458908:GNX458908 GXR458908:GXT458908 HHN458908:HHP458908 HRJ458908:HRL458908 IBF458908:IBH458908 ILB458908:ILD458908 IUX458908:IUZ458908 JET458908:JEV458908 JOP458908:JOR458908 JYL458908:JYN458908 KIH458908:KIJ458908 KSD458908:KSF458908 LBZ458908:LCB458908 LLV458908:LLX458908 LVR458908:LVT458908 MFN458908:MFP458908 MPJ458908:MPL458908 MZF458908:MZH458908 NJB458908:NJD458908 NSX458908:NSZ458908 OCT458908:OCV458908 OMP458908:OMR458908 OWL458908:OWN458908 PGH458908:PGJ458908 PQD458908:PQF458908 PZZ458908:QAB458908 QJV458908:QJX458908 QTR458908:QTT458908 RDN458908:RDP458908 RNJ458908:RNL458908 RXF458908:RXH458908 SHB458908:SHD458908 SQX458908:SQZ458908 TAT458908:TAV458908 TKP458908:TKR458908 TUL458908:TUN458908 UEH458908:UEJ458908 UOD458908:UOF458908 UXZ458908:UYB458908 VHV458908:VHX458908 VRR458908:VRT458908 WBN458908:WBP458908 WLJ458908:WLL458908 WVF458908:WVH458908 IT524444:IV524444 SP524444:SR524444 ACL524444:ACN524444 AMH524444:AMJ524444 AWD524444:AWF524444 BFZ524444:BGB524444 BPV524444:BPX524444 BZR524444:BZT524444 CJN524444:CJP524444 CTJ524444:CTL524444 DDF524444:DDH524444 DNB524444:DND524444 DWX524444:DWZ524444 EGT524444:EGV524444 EQP524444:EQR524444 FAL524444:FAN524444 FKH524444:FKJ524444 FUD524444:FUF524444 GDZ524444:GEB524444 GNV524444:GNX524444 GXR524444:GXT524444 HHN524444:HHP524444 HRJ524444:HRL524444 IBF524444:IBH524444 ILB524444:ILD524444 IUX524444:IUZ524444 JET524444:JEV524444 JOP524444:JOR524444 JYL524444:JYN524444 KIH524444:KIJ524444 KSD524444:KSF524444 LBZ524444:LCB524444 LLV524444:LLX524444 LVR524444:LVT524444 MFN524444:MFP524444 MPJ524444:MPL524444 MZF524444:MZH524444 NJB524444:NJD524444 NSX524444:NSZ524444 OCT524444:OCV524444 OMP524444:OMR524444 OWL524444:OWN524444 PGH524444:PGJ524444 PQD524444:PQF524444 PZZ524444:QAB524444 QJV524444:QJX524444 QTR524444:QTT524444 RDN524444:RDP524444 RNJ524444:RNL524444 RXF524444:RXH524444 SHB524444:SHD524444 SQX524444:SQZ524444 TAT524444:TAV524444 TKP524444:TKR524444 TUL524444:TUN524444 UEH524444:UEJ524444 UOD524444:UOF524444 UXZ524444:UYB524444 VHV524444:VHX524444 VRR524444:VRT524444 WBN524444:WBP524444 WLJ524444:WLL524444 WVF524444:WVH524444 IT589980:IV589980 SP589980:SR589980 ACL589980:ACN589980 AMH589980:AMJ589980 AWD589980:AWF589980 BFZ589980:BGB589980 BPV589980:BPX589980 BZR589980:BZT589980 CJN589980:CJP589980 CTJ589980:CTL589980 DDF589980:DDH589980 DNB589980:DND589980 DWX589980:DWZ589980 EGT589980:EGV589980 EQP589980:EQR589980 FAL589980:FAN589980 FKH589980:FKJ589980 FUD589980:FUF589980 GDZ589980:GEB589980 GNV589980:GNX589980 GXR589980:GXT589980 HHN589980:HHP589980 HRJ589980:HRL589980 IBF589980:IBH589980 ILB589980:ILD589980 IUX589980:IUZ589980 JET589980:JEV589980 JOP589980:JOR589980 JYL589980:JYN589980 KIH589980:KIJ589980 KSD589980:KSF589980 LBZ589980:LCB589980 LLV589980:LLX589980 LVR589980:LVT589980 MFN589980:MFP589980 MPJ589980:MPL589980 MZF589980:MZH589980 NJB589980:NJD589980 NSX589980:NSZ589980 OCT589980:OCV589980 OMP589980:OMR589980 OWL589980:OWN589980 PGH589980:PGJ589980 PQD589980:PQF589980 PZZ589980:QAB589980 QJV589980:QJX589980 QTR589980:QTT589980 RDN589980:RDP589980 RNJ589980:RNL589980 RXF589980:RXH589980 SHB589980:SHD589980 SQX589980:SQZ589980 TAT589980:TAV589980 TKP589980:TKR589980 TUL589980:TUN589980 UEH589980:UEJ589980 UOD589980:UOF589980 UXZ589980:UYB589980 VHV589980:VHX589980 VRR589980:VRT589980 WBN589980:WBP589980 WLJ589980:WLL589980 WVF589980:WVH589980 IT655516:IV655516 SP655516:SR655516 ACL655516:ACN655516 AMH655516:AMJ655516 AWD655516:AWF655516 BFZ655516:BGB655516 BPV655516:BPX655516 BZR655516:BZT655516 CJN655516:CJP655516 CTJ655516:CTL655516 DDF655516:DDH655516 DNB655516:DND655516 DWX655516:DWZ655516 EGT655516:EGV655516 EQP655516:EQR655516 FAL655516:FAN655516 FKH655516:FKJ655516 FUD655516:FUF655516 GDZ655516:GEB655516 GNV655516:GNX655516 GXR655516:GXT655516 HHN655516:HHP655516 HRJ655516:HRL655516 IBF655516:IBH655516 ILB655516:ILD655516 IUX655516:IUZ655516 JET655516:JEV655516 JOP655516:JOR655516 JYL655516:JYN655516 KIH655516:KIJ655516 KSD655516:KSF655516 LBZ655516:LCB655516 LLV655516:LLX655516 LVR655516:LVT655516 MFN655516:MFP655516 MPJ655516:MPL655516 MZF655516:MZH655516 NJB655516:NJD655516 NSX655516:NSZ655516 OCT655516:OCV655516 OMP655516:OMR655516 OWL655516:OWN655516 PGH655516:PGJ655516 PQD655516:PQF655516 PZZ655516:QAB655516 QJV655516:QJX655516 QTR655516:QTT655516 RDN655516:RDP655516 RNJ655516:RNL655516 RXF655516:RXH655516 SHB655516:SHD655516 SQX655516:SQZ655516 TAT655516:TAV655516 TKP655516:TKR655516 TUL655516:TUN655516 UEH655516:UEJ655516 UOD655516:UOF655516 UXZ655516:UYB655516 VHV655516:VHX655516 VRR655516:VRT655516 WBN655516:WBP655516 WLJ655516:WLL655516 WVF655516:WVH655516 IT721052:IV721052 SP721052:SR721052 ACL721052:ACN721052 AMH721052:AMJ721052 AWD721052:AWF721052 BFZ721052:BGB721052 BPV721052:BPX721052 BZR721052:BZT721052 CJN721052:CJP721052 CTJ721052:CTL721052 DDF721052:DDH721052 DNB721052:DND721052 DWX721052:DWZ721052 EGT721052:EGV721052 EQP721052:EQR721052 FAL721052:FAN721052 FKH721052:FKJ721052 FUD721052:FUF721052 GDZ721052:GEB721052 GNV721052:GNX721052 GXR721052:GXT721052 HHN721052:HHP721052 HRJ721052:HRL721052 IBF721052:IBH721052 ILB721052:ILD721052 IUX721052:IUZ721052 JET721052:JEV721052 JOP721052:JOR721052 JYL721052:JYN721052 KIH721052:KIJ721052 KSD721052:KSF721052 LBZ721052:LCB721052 LLV721052:LLX721052 LVR721052:LVT721052 MFN721052:MFP721052 MPJ721052:MPL721052 MZF721052:MZH721052 NJB721052:NJD721052 NSX721052:NSZ721052 OCT721052:OCV721052 OMP721052:OMR721052 OWL721052:OWN721052 PGH721052:PGJ721052 PQD721052:PQF721052 PZZ721052:QAB721052 QJV721052:QJX721052 QTR721052:QTT721052 RDN721052:RDP721052 RNJ721052:RNL721052 RXF721052:RXH721052 SHB721052:SHD721052 SQX721052:SQZ721052 TAT721052:TAV721052 TKP721052:TKR721052 TUL721052:TUN721052 UEH721052:UEJ721052 UOD721052:UOF721052 UXZ721052:UYB721052 VHV721052:VHX721052 VRR721052:VRT721052 WBN721052:WBP721052 WLJ721052:WLL721052 WVF721052:WVH721052 IT786588:IV786588 SP786588:SR786588 ACL786588:ACN786588 AMH786588:AMJ786588 AWD786588:AWF786588 BFZ786588:BGB786588 BPV786588:BPX786588 BZR786588:BZT786588 CJN786588:CJP786588 CTJ786588:CTL786588 DDF786588:DDH786588 DNB786588:DND786588 DWX786588:DWZ786588 EGT786588:EGV786588 EQP786588:EQR786588 FAL786588:FAN786588 FKH786588:FKJ786588 FUD786588:FUF786588 GDZ786588:GEB786588 GNV786588:GNX786588 GXR786588:GXT786588 HHN786588:HHP786588 HRJ786588:HRL786588 IBF786588:IBH786588 ILB786588:ILD786588 IUX786588:IUZ786588 JET786588:JEV786588 JOP786588:JOR786588 JYL786588:JYN786588 KIH786588:KIJ786588 KSD786588:KSF786588 LBZ786588:LCB786588 LLV786588:LLX786588 LVR786588:LVT786588 MFN786588:MFP786588 MPJ786588:MPL786588 MZF786588:MZH786588 NJB786588:NJD786588 NSX786588:NSZ786588 OCT786588:OCV786588 OMP786588:OMR786588 OWL786588:OWN786588 PGH786588:PGJ786588 PQD786588:PQF786588 PZZ786588:QAB786588 QJV786588:QJX786588 QTR786588:QTT786588 RDN786588:RDP786588 RNJ786588:RNL786588 RXF786588:RXH786588 SHB786588:SHD786588 SQX786588:SQZ786588 TAT786588:TAV786588 TKP786588:TKR786588 TUL786588:TUN786588 UEH786588:UEJ786588 UOD786588:UOF786588 UXZ786588:UYB786588 VHV786588:VHX786588 VRR786588:VRT786588 WBN786588:WBP786588 WLJ786588:WLL786588 WVF786588:WVH786588 IT852124:IV852124 SP852124:SR852124 ACL852124:ACN852124 AMH852124:AMJ852124 AWD852124:AWF852124 BFZ852124:BGB852124 BPV852124:BPX852124 BZR852124:BZT852124 CJN852124:CJP852124 CTJ852124:CTL852124 DDF852124:DDH852124 DNB852124:DND852124 DWX852124:DWZ852124 EGT852124:EGV852124 EQP852124:EQR852124 FAL852124:FAN852124 FKH852124:FKJ852124 FUD852124:FUF852124 GDZ852124:GEB852124 GNV852124:GNX852124 GXR852124:GXT852124 HHN852124:HHP852124 HRJ852124:HRL852124 IBF852124:IBH852124 ILB852124:ILD852124 IUX852124:IUZ852124 JET852124:JEV852124 JOP852124:JOR852124 JYL852124:JYN852124 KIH852124:KIJ852124 KSD852124:KSF852124 LBZ852124:LCB852124 LLV852124:LLX852124 LVR852124:LVT852124 MFN852124:MFP852124 MPJ852124:MPL852124 MZF852124:MZH852124 NJB852124:NJD852124 NSX852124:NSZ852124 OCT852124:OCV852124 OMP852124:OMR852124 OWL852124:OWN852124 PGH852124:PGJ852124 PQD852124:PQF852124 PZZ852124:QAB852124 QJV852124:QJX852124 QTR852124:QTT852124 RDN852124:RDP852124 RNJ852124:RNL852124 RXF852124:RXH852124 SHB852124:SHD852124 SQX852124:SQZ852124 TAT852124:TAV852124 TKP852124:TKR852124 TUL852124:TUN852124 UEH852124:UEJ852124 UOD852124:UOF852124 UXZ852124:UYB852124 VHV852124:VHX852124 VRR852124:VRT852124 WBN852124:WBP852124 WLJ852124:WLL852124 WVF852124:WVH852124 IT917660:IV917660 SP917660:SR917660 ACL917660:ACN917660 AMH917660:AMJ917660 AWD917660:AWF917660 BFZ917660:BGB917660 BPV917660:BPX917660 BZR917660:BZT917660 CJN917660:CJP917660 CTJ917660:CTL917660 DDF917660:DDH917660 DNB917660:DND917660 DWX917660:DWZ917660 EGT917660:EGV917660 EQP917660:EQR917660 FAL917660:FAN917660 FKH917660:FKJ917660 FUD917660:FUF917660 GDZ917660:GEB917660 GNV917660:GNX917660 GXR917660:GXT917660 HHN917660:HHP917660 HRJ917660:HRL917660 IBF917660:IBH917660 ILB917660:ILD917660 IUX917660:IUZ917660 JET917660:JEV917660 JOP917660:JOR917660 JYL917660:JYN917660 KIH917660:KIJ917660 KSD917660:KSF917660 LBZ917660:LCB917660 LLV917660:LLX917660 LVR917660:LVT917660 MFN917660:MFP917660 MPJ917660:MPL917660 MZF917660:MZH917660 NJB917660:NJD917660 NSX917660:NSZ917660 OCT917660:OCV917660 OMP917660:OMR917660 OWL917660:OWN917660 PGH917660:PGJ917660 PQD917660:PQF917660 PZZ917660:QAB917660 QJV917660:QJX917660 QTR917660:QTT917660 RDN917660:RDP917660 RNJ917660:RNL917660 RXF917660:RXH917660 SHB917660:SHD917660 SQX917660:SQZ917660 TAT917660:TAV917660 TKP917660:TKR917660 TUL917660:TUN917660 UEH917660:UEJ917660 UOD917660:UOF917660 UXZ917660:UYB917660 VHV917660:VHX917660 VRR917660:VRT917660 WBN917660:WBP917660 WLJ917660:WLL917660 WVF917660:WVH917660 IT983196:IV983196 SP983196:SR983196 ACL983196:ACN983196 AMH983196:AMJ983196 AWD983196:AWF983196 BFZ983196:BGB983196 BPV983196:BPX983196 BZR983196:BZT983196 CJN983196:CJP983196 CTJ983196:CTL983196 DDF983196:DDH983196 DNB983196:DND983196 DWX983196:DWZ983196 EGT983196:EGV983196 EQP983196:EQR983196 FAL983196:FAN983196 FKH983196:FKJ983196 FUD983196:FUF983196 GDZ983196:GEB983196 GNV983196:GNX983196 GXR983196:GXT983196 HHN983196:HHP983196 HRJ983196:HRL983196 IBF983196:IBH983196 ILB983196:ILD983196 IUX983196:IUZ983196 JET983196:JEV983196 JOP983196:JOR983196 JYL983196:JYN983196 KIH983196:KIJ983196 KSD983196:KSF983196 LBZ983196:LCB983196 LLV983196:LLX983196 LVR983196:LVT983196 MFN983196:MFP983196 MPJ983196:MPL983196 MZF983196:MZH983196 NJB983196:NJD983196 NSX983196:NSZ983196 OCT983196:OCV983196 OMP983196:OMR983196 OWL983196:OWN983196 PGH983196:PGJ983196 PQD983196:PQF983196 PZZ983196:QAB983196 QJV983196:QJX983196 QTR983196:QTT983196 RDN983196:RDP983196 RNJ983196:RNL983196 RXF983196:RXH983196 SHB983196:SHD983196 SQX983196:SQZ983196 TAT983196:TAV983196 TKP983196:TKR983196 TUL983196:TUN983196 UEH983196:UEJ983196 UOD983196:UOF983196 UXZ983196:UYB983196 VHV983196:VHX983196 VRR983196:VRT983196 WBN983196:WBP983196 WLJ983196:WLL983196 WVF983196:WVH983196 IR176:IV177 SN176:SR177 ACJ176:ACN177 AMF176:AMJ177 AWB176:AWF177 BFX176:BGB177 BPT176:BPX177 BZP176:BZT177 CJL176:CJP177 CTH176:CTL177 DDD176:DDH177 DMZ176:DND177 DWV176:DWZ177 EGR176:EGV177 EQN176:EQR177 FAJ176:FAN177 FKF176:FKJ177 FUB176:FUF177 GDX176:GEB177 GNT176:GNX177 GXP176:GXT177 HHL176:HHP177 HRH176:HRL177 IBD176:IBH177 IKZ176:ILD177 IUV176:IUZ177 JER176:JEV177 JON176:JOR177 JYJ176:JYN177 KIF176:KIJ177 KSB176:KSF177 LBX176:LCB177 LLT176:LLX177 LVP176:LVT177 MFL176:MFP177 MPH176:MPL177 MZD176:MZH177 NIZ176:NJD177 NSV176:NSZ177 OCR176:OCV177 OMN176:OMR177 OWJ176:OWN177 PGF176:PGJ177 PQB176:PQF177 PZX176:QAB177 QJT176:QJX177 QTP176:QTT177 RDL176:RDP177 RNH176:RNL177 RXD176:RXH177 SGZ176:SHD177 SQV176:SQZ177 TAR176:TAV177 TKN176:TKR177 TUJ176:TUN177 UEF176:UEJ177 UOB176:UOF177 UXX176:UYB177 VHT176:VHX177 VRP176:VRT177 WBL176:WBP177 WLH176:WLL177 WVD176:WVH177 IR65690:IV65691 SN65690:SR65691 ACJ65690:ACN65691 AMF65690:AMJ65691 AWB65690:AWF65691 BFX65690:BGB65691 BPT65690:BPX65691 BZP65690:BZT65691 CJL65690:CJP65691 CTH65690:CTL65691 DDD65690:DDH65691 DMZ65690:DND65691 DWV65690:DWZ65691 EGR65690:EGV65691 EQN65690:EQR65691 FAJ65690:FAN65691 FKF65690:FKJ65691 FUB65690:FUF65691 GDX65690:GEB65691 GNT65690:GNX65691 GXP65690:GXT65691 HHL65690:HHP65691 HRH65690:HRL65691 IBD65690:IBH65691 IKZ65690:ILD65691 IUV65690:IUZ65691 JER65690:JEV65691 JON65690:JOR65691 JYJ65690:JYN65691 KIF65690:KIJ65691 KSB65690:KSF65691 LBX65690:LCB65691 LLT65690:LLX65691 LVP65690:LVT65691 MFL65690:MFP65691 MPH65690:MPL65691 MZD65690:MZH65691 NIZ65690:NJD65691 NSV65690:NSZ65691 OCR65690:OCV65691 OMN65690:OMR65691 OWJ65690:OWN65691 PGF65690:PGJ65691 PQB65690:PQF65691 PZX65690:QAB65691 QJT65690:QJX65691 QTP65690:QTT65691 RDL65690:RDP65691 RNH65690:RNL65691 RXD65690:RXH65691 SGZ65690:SHD65691 SQV65690:SQZ65691 TAR65690:TAV65691 TKN65690:TKR65691 TUJ65690:TUN65691 UEF65690:UEJ65691 UOB65690:UOF65691 UXX65690:UYB65691 VHT65690:VHX65691 VRP65690:VRT65691 WBL65690:WBP65691 WLH65690:WLL65691 WVD65690:WVH65691 IR131226:IV131227 SN131226:SR131227 ACJ131226:ACN131227 AMF131226:AMJ131227 AWB131226:AWF131227 BFX131226:BGB131227 BPT131226:BPX131227 BZP131226:BZT131227 CJL131226:CJP131227 CTH131226:CTL131227 DDD131226:DDH131227 DMZ131226:DND131227 DWV131226:DWZ131227 EGR131226:EGV131227 EQN131226:EQR131227 FAJ131226:FAN131227 FKF131226:FKJ131227 FUB131226:FUF131227 GDX131226:GEB131227 GNT131226:GNX131227 GXP131226:GXT131227 HHL131226:HHP131227 HRH131226:HRL131227 IBD131226:IBH131227 IKZ131226:ILD131227 IUV131226:IUZ131227 JER131226:JEV131227 JON131226:JOR131227 JYJ131226:JYN131227 KIF131226:KIJ131227 KSB131226:KSF131227 LBX131226:LCB131227 LLT131226:LLX131227 LVP131226:LVT131227 MFL131226:MFP131227 MPH131226:MPL131227 MZD131226:MZH131227 NIZ131226:NJD131227 NSV131226:NSZ131227 OCR131226:OCV131227 OMN131226:OMR131227 OWJ131226:OWN131227 PGF131226:PGJ131227 PQB131226:PQF131227 PZX131226:QAB131227 QJT131226:QJX131227 QTP131226:QTT131227 RDL131226:RDP131227 RNH131226:RNL131227 RXD131226:RXH131227 SGZ131226:SHD131227 SQV131226:SQZ131227 TAR131226:TAV131227 TKN131226:TKR131227 TUJ131226:TUN131227 UEF131226:UEJ131227 UOB131226:UOF131227 UXX131226:UYB131227 VHT131226:VHX131227 VRP131226:VRT131227 WBL131226:WBP131227 WLH131226:WLL131227 WVD131226:WVH131227 IR196762:IV196763 SN196762:SR196763 ACJ196762:ACN196763 AMF196762:AMJ196763 AWB196762:AWF196763 BFX196762:BGB196763 BPT196762:BPX196763 BZP196762:BZT196763 CJL196762:CJP196763 CTH196762:CTL196763 DDD196762:DDH196763 DMZ196762:DND196763 DWV196762:DWZ196763 EGR196762:EGV196763 EQN196762:EQR196763 FAJ196762:FAN196763 FKF196762:FKJ196763 FUB196762:FUF196763 GDX196762:GEB196763 GNT196762:GNX196763 GXP196762:GXT196763 HHL196762:HHP196763 HRH196762:HRL196763 IBD196762:IBH196763 IKZ196762:ILD196763 IUV196762:IUZ196763 JER196762:JEV196763 JON196762:JOR196763 JYJ196762:JYN196763 KIF196762:KIJ196763 KSB196762:KSF196763 LBX196762:LCB196763 LLT196762:LLX196763 LVP196762:LVT196763 MFL196762:MFP196763 MPH196762:MPL196763 MZD196762:MZH196763 NIZ196762:NJD196763 NSV196762:NSZ196763 OCR196762:OCV196763 OMN196762:OMR196763 OWJ196762:OWN196763 PGF196762:PGJ196763 PQB196762:PQF196763 PZX196762:QAB196763 QJT196762:QJX196763 QTP196762:QTT196763 RDL196762:RDP196763 RNH196762:RNL196763 RXD196762:RXH196763 SGZ196762:SHD196763 SQV196762:SQZ196763 TAR196762:TAV196763 TKN196762:TKR196763 TUJ196762:TUN196763 UEF196762:UEJ196763 UOB196762:UOF196763 UXX196762:UYB196763 VHT196762:VHX196763 VRP196762:VRT196763 WBL196762:WBP196763 WLH196762:WLL196763 WVD196762:WVH196763 IR262298:IV262299 SN262298:SR262299 ACJ262298:ACN262299 AMF262298:AMJ262299 AWB262298:AWF262299 BFX262298:BGB262299 BPT262298:BPX262299 BZP262298:BZT262299 CJL262298:CJP262299 CTH262298:CTL262299 DDD262298:DDH262299 DMZ262298:DND262299 DWV262298:DWZ262299 EGR262298:EGV262299 EQN262298:EQR262299 FAJ262298:FAN262299 FKF262298:FKJ262299 FUB262298:FUF262299 GDX262298:GEB262299 GNT262298:GNX262299 GXP262298:GXT262299 HHL262298:HHP262299 HRH262298:HRL262299 IBD262298:IBH262299 IKZ262298:ILD262299 IUV262298:IUZ262299 JER262298:JEV262299 JON262298:JOR262299 JYJ262298:JYN262299 KIF262298:KIJ262299 KSB262298:KSF262299 LBX262298:LCB262299 LLT262298:LLX262299 LVP262298:LVT262299 MFL262298:MFP262299 MPH262298:MPL262299 MZD262298:MZH262299 NIZ262298:NJD262299 NSV262298:NSZ262299 OCR262298:OCV262299 OMN262298:OMR262299 OWJ262298:OWN262299 PGF262298:PGJ262299 PQB262298:PQF262299 PZX262298:QAB262299 QJT262298:QJX262299 QTP262298:QTT262299 RDL262298:RDP262299 RNH262298:RNL262299 RXD262298:RXH262299 SGZ262298:SHD262299 SQV262298:SQZ262299 TAR262298:TAV262299 TKN262298:TKR262299 TUJ262298:TUN262299 UEF262298:UEJ262299 UOB262298:UOF262299 UXX262298:UYB262299 VHT262298:VHX262299 VRP262298:VRT262299 WBL262298:WBP262299 WLH262298:WLL262299 WVD262298:WVH262299 IR327834:IV327835 SN327834:SR327835 ACJ327834:ACN327835 AMF327834:AMJ327835 AWB327834:AWF327835 BFX327834:BGB327835 BPT327834:BPX327835 BZP327834:BZT327835 CJL327834:CJP327835 CTH327834:CTL327835 DDD327834:DDH327835 DMZ327834:DND327835 DWV327834:DWZ327835 EGR327834:EGV327835 EQN327834:EQR327835 FAJ327834:FAN327835 FKF327834:FKJ327835 FUB327834:FUF327835 GDX327834:GEB327835 GNT327834:GNX327835 GXP327834:GXT327835 HHL327834:HHP327835 HRH327834:HRL327835 IBD327834:IBH327835 IKZ327834:ILD327835 IUV327834:IUZ327835 JER327834:JEV327835 JON327834:JOR327835 JYJ327834:JYN327835 KIF327834:KIJ327835 KSB327834:KSF327835 LBX327834:LCB327835 LLT327834:LLX327835 LVP327834:LVT327835 MFL327834:MFP327835 MPH327834:MPL327835 MZD327834:MZH327835 NIZ327834:NJD327835 NSV327834:NSZ327835 OCR327834:OCV327835 OMN327834:OMR327835 OWJ327834:OWN327835 PGF327834:PGJ327835 PQB327834:PQF327835 PZX327834:QAB327835 QJT327834:QJX327835 QTP327834:QTT327835 RDL327834:RDP327835 RNH327834:RNL327835 RXD327834:RXH327835 SGZ327834:SHD327835 SQV327834:SQZ327835 TAR327834:TAV327835 TKN327834:TKR327835 TUJ327834:TUN327835 UEF327834:UEJ327835 UOB327834:UOF327835 UXX327834:UYB327835 VHT327834:VHX327835 VRP327834:VRT327835 WBL327834:WBP327835 WLH327834:WLL327835 WVD327834:WVH327835 IR393370:IV393371 SN393370:SR393371 ACJ393370:ACN393371 AMF393370:AMJ393371 AWB393370:AWF393371 BFX393370:BGB393371 BPT393370:BPX393371 BZP393370:BZT393371 CJL393370:CJP393371 CTH393370:CTL393371 DDD393370:DDH393371 DMZ393370:DND393371 DWV393370:DWZ393371 EGR393370:EGV393371 EQN393370:EQR393371 FAJ393370:FAN393371 FKF393370:FKJ393371 FUB393370:FUF393371 GDX393370:GEB393371 GNT393370:GNX393371 GXP393370:GXT393371 HHL393370:HHP393371 HRH393370:HRL393371 IBD393370:IBH393371 IKZ393370:ILD393371 IUV393370:IUZ393371 JER393370:JEV393371 JON393370:JOR393371 JYJ393370:JYN393371 KIF393370:KIJ393371 KSB393370:KSF393371 LBX393370:LCB393371 LLT393370:LLX393371 LVP393370:LVT393371 MFL393370:MFP393371 MPH393370:MPL393371 MZD393370:MZH393371 NIZ393370:NJD393371 NSV393370:NSZ393371 OCR393370:OCV393371 OMN393370:OMR393371 OWJ393370:OWN393371 PGF393370:PGJ393371 PQB393370:PQF393371 PZX393370:QAB393371 QJT393370:QJX393371 QTP393370:QTT393371 RDL393370:RDP393371 RNH393370:RNL393371 RXD393370:RXH393371 SGZ393370:SHD393371 SQV393370:SQZ393371 TAR393370:TAV393371 TKN393370:TKR393371 TUJ393370:TUN393371 UEF393370:UEJ393371 UOB393370:UOF393371 UXX393370:UYB393371 VHT393370:VHX393371 VRP393370:VRT393371 WBL393370:WBP393371 WLH393370:WLL393371 WVD393370:WVH393371 IR458906:IV458907 SN458906:SR458907 ACJ458906:ACN458907 AMF458906:AMJ458907 AWB458906:AWF458907 BFX458906:BGB458907 BPT458906:BPX458907 BZP458906:BZT458907 CJL458906:CJP458907 CTH458906:CTL458907 DDD458906:DDH458907 DMZ458906:DND458907 DWV458906:DWZ458907 EGR458906:EGV458907 EQN458906:EQR458907 FAJ458906:FAN458907 FKF458906:FKJ458907 FUB458906:FUF458907 GDX458906:GEB458907 GNT458906:GNX458907 GXP458906:GXT458907 HHL458906:HHP458907 HRH458906:HRL458907 IBD458906:IBH458907 IKZ458906:ILD458907 IUV458906:IUZ458907 JER458906:JEV458907 JON458906:JOR458907 JYJ458906:JYN458907 KIF458906:KIJ458907 KSB458906:KSF458907 LBX458906:LCB458907 LLT458906:LLX458907 LVP458906:LVT458907 MFL458906:MFP458907 MPH458906:MPL458907 MZD458906:MZH458907 NIZ458906:NJD458907 NSV458906:NSZ458907 OCR458906:OCV458907 OMN458906:OMR458907 OWJ458906:OWN458907 PGF458906:PGJ458907 PQB458906:PQF458907 PZX458906:QAB458907 QJT458906:QJX458907 QTP458906:QTT458907 RDL458906:RDP458907 RNH458906:RNL458907 RXD458906:RXH458907 SGZ458906:SHD458907 SQV458906:SQZ458907 TAR458906:TAV458907 TKN458906:TKR458907 TUJ458906:TUN458907 UEF458906:UEJ458907 UOB458906:UOF458907 UXX458906:UYB458907 VHT458906:VHX458907 VRP458906:VRT458907 WBL458906:WBP458907 WLH458906:WLL458907 WVD458906:WVH458907 IR524442:IV524443 SN524442:SR524443 ACJ524442:ACN524443 AMF524442:AMJ524443 AWB524442:AWF524443 BFX524442:BGB524443 BPT524442:BPX524443 BZP524442:BZT524443 CJL524442:CJP524443 CTH524442:CTL524443 DDD524442:DDH524443 DMZ524442:DND524443 DWV524442:DWZ524443 EGR524442:EGV524443 EQN524442:EQR524443 FAJ524442:FAN524443 FKF524442:FKJ524443 FUB524442:FUF524443 GDX524442:GEB524443 GNT524442:GNX524443 GXP524442:GXT524443 HHL524442:HHP524443 HRH524442:HRL524443 IBD524442:IBH524443 IKZ524442:ILD524443 IUV524442:IUZ524443 JER524442:JEV524443 JON524442:JOR524443 JYJ524442:JYN524443 KIF524442:KIJ524443 KSB524442:KSF524443 LBX524442:LCB524443 LLT524442:LLX524443 LVP524442:LVT524443 MFL524442:MFP524443 MPH524442:MPL524443 MZD524442:MZH524443 NIZ524442:NJD524443 NSV524442:NSZ524443 OCR524442:OCV524443 OMN524442:OMR524443 OWJ524442:OWN524443 PGF524442:PGJ524443 PQB524442:PQF524443 PZX524442:QAB524443 QJT524442:QJX524443 QTP524442:QTT524443 RDL524442:RDP524443 RNH524442:RNL524443 RXD524442:RXH524443 SGZ524442:SHD524443 SQV524442:SQZ524443 TAR524442:TAV524443 TKN524442:TKR524443 TUJ524442:TUN524443 UEF524442:UEJ524443 UOB524442:UOF524443 UXX524442:UYB524443 VHT524442:VHX524443 VRP524442:VRT524443 WBL524442:WBP524443 WLH524442:WLL524443 WVD524442:WVH524443 IR589978:IV589979 SN589978:SR589979 ACJ589978:ACN589979 AMF589978:AMJ589979 AWB589978:AWF589979 BFX589978:BGB589979 BPT589978:BPX589979 BZP589978:BZT589979 CJL589978:CJP589979 CTH589978:CTL589979 DDD589978:DDH589979 DMZ589978:DND589979 DWV589978:DWZ589979 EGR589978:EGV589979 EQN589978:EQR589979 FAJ589978:FAN589979 FKF589978:FKJ589979 FUB589978:FUF589979 GDX589978:GEB589979 GNT589978:GNX589979 GXP589978:GXT589979 HHL589978:HHP589979 HRH589978:HRL589979 IBD589978:IBH589979 IKZ589978:ILD589979 IUV589978:IUZ589979 JER589978:JEV589979 JON589978:JOR589979 JYJ589978:JYN589979 KIF589978:KIJ589979 KSB589978:KSF589979 LBX589978:LCB589979 LLT589978:LLX589979 LVP589978:LVT589979 MFL589978:MFP589979 MPH589978:MPL589979 MZD589978:MZH589979 NIZ589978:NJD589979 NSV589978:NSZ589979 OCR589978:OCV589979 OMN589978:OMR589979 OWJ589978:OWN589979 PGF589978:PGJ589979 PQB589978:PQF589979 PZX589978:QAB589979 QJT589978:QJX589979 QTP589978:QTT589979 RDL589978:RDP589979 RNH589978:RNL589979 RXD589978:RXH589979 SGZ589978:SHD589979 SQV589978:SQZ589979 TAR589978:TAV589979 TKN589978:TKR589979 TUJ589978:TUN589979 UEF589978:UEJ589979 UOB589978:UOF589979 UXX589978:UYB589979 VHT589978:VHX589979 VRP589978:VRT589979 WBL589978:WBP589979 WLH589978:WLL589979 WVD589978:WVH589979 IR655514:IV655515 SN655514:SR655515 ACJ655514:ACN655515 AMF655514:AMJ655515 AWB655514:AWF655515 BFX655514:BGB655515 BPT655514:BPX655515 BZP655514:BZT655515 CJL655514:CJP655515 CTH655514:CTL655515 DDD655514:DDH655515 DMZ655514:DND655515 DWV655514:DWZ655515 EGR655514:EGV655515 EQN655514:EQR655515 FAJ655514:FAN655515 FKF655514:FKJ655515 FUB655514:FUF655515 GDX655514:GEB655515 GNT655514:GNX655515 GXP655514:GXT655515 HHL655514:HHP655515 HRH655514:HRL655515 IBD655514:IBH655515 IKZ655514:ILD655515 IUV655514:IUZ655515 JER655514:JEV655515 JON655514:JOR655515 JYJ655514:JYN655515 KIF655514:KIJ655515 KSB655514:KSF655515 LBX655514:LCB655515 LLT655514:LLX655515 LVP655514:LVT655515 MFL655514:MFP655515 MPH655514:MPL655515 MZD655514:MZH655515 NIZ655514:NJD655515 NSV655514:NSZ655515 OCR655514:OCV655515 OMN655514:OMR655515 OWJ655514:OWN655515 PGF655514:PGJ655515 PQB655514:PQF655515 PZX655514:QAB655515 QJT655514:QJX655515 QTP655514:QTT655515 RDL655514:RDP655515 RNH655514:RNL655515 RXD655514:RXH655515 SGZ655514:SHD655515 SQV655514:SQZ655515 TAR655514:TAV655515 TKN655514:TKR655515 TUJ655514:TUN655515 UEF655514:UEJ655515 UOB655514:UOF655515 UXX655514:UYB655515 VHT655514:VHX655515 VRP655514:VRT655515 WBL655514:WBP655515 WLH655514:WLL655515 WVD655514:WVH655515 IR721050:IV721051 SN721050:SR721051 ACJ721050:ACN721051 AMF721050:AMJ721051 AWB721050:AWF721051 BFX721050:BGB721051 BPT721050:BPX721051 BZP721050:BZT721051 CJL721050:CJP721051 CTH721050:CTL721051 DDD721050:DDH721051 DMZ721050:DND721051 DWV721050:DWZ721051 EGR721050:EGV721051 EQN721050:EQR721051 FAJ721050:FAN721051 FKF721050:FKJ721051 FUB721050:FUF721051 GDX721050:GEB721051 GNT721050:GNX721051 GXP721050:GXT721051 HHL721050:HHP721051 HRH721050:HRL721051 IBD721050:IBH721051 IKZ721050:ILD721051 IUV721050:IUZ721051 JER721050:JEV721051 JON721050:JOR721051 JYJ721050:JYN721051 KIF721050:KIJ721051 KSB721050:KSF721051 LBX721050:LCB721051 LLT721050:LLX721051 LVP721050:LVT721051 MFL721050:MFP721051 MPH721050:MPL721051 MZD721050:MZH721051 NIZ721050:NJD721051 NSV721050:NSZ721051 OCR721050:OCV721051 OMN721050:OMR721051 OWJ721050:OWN721051 PGF721050:PGJ721051 PQB721050:PQF721051 PZX721050:QAB721051 QJT721050:QJX721051 QTP721050:QTT721051 RDL721050:RDP721051 RNH721050:RNL721051 RXD721050:RXH721051 SGZ721050:SHD721051 SQV721050:SQZ721051 TAR721050:TAV721051 TKN721050:TKR721051 TUJ721050:TUN721051 UEF721050:UEJ721051 UOB721050:UOF721051 UXX721050:UYB721051 VHT721050:VHX721051 VRP721050:VRT721051 WBL721050:WBP721051 WLH721050:WLL721051 WVD721050:WVH721051 IR786586:IV786587 SN786586:SR786587 ACJ786586:ACN786587 AMF786586:AMJ786587 AWB786586:AWF786587 BFX786586:BGB786587 BPT786586:BPX786587 BZP786586:BZT786587 CJL786586:CJP786587 CTH786586:CTL786587 DDD786586:DDH786587 DMZ786586:DND786587 DWV786586:DWZ786587 EGR786586:EGV786587 EQN786586:EQR786587 FAJ786586:FAN786587 FKF786586:FKJ786587 FUB786586:FUF786587 GDX786586:GEB786587 GNT786586:GNX786587 GXP786586:GXT786587 HHL786586:HHP786587 HRH786586:HRL786587 IBD786586:IBH786587 IKZ786586:ILD786587 IUV786586:IUZ786587 JER786586:JEV786587 JON786586:JOR786587 JYJ786586:JYN786587 KIF786586:KIJ786587 KSB786586:KSF786587 LBX786586:LCB786587 LLT786586:LLX786587 LVP786586:LVT786587 MFL786586:MFP786587 MPH786586:MPL786587 MZD786586:MZH786587 NIZ786586:NJD786587 NSV786586:NSZ786587 OCR786586:OCV786587 OMN786586:OMR786587 OWJ786586:OWN786587 PGF786586:PGJ786587 PQB786586:PQF786587 PZX786586:QAB786587 QJT786586:QJX786587 QTP786586:QTT786587 RDL786586:RDP786587 RNH786586:RNL786587 RXD786586:RXH786587 SGZ786586:SHD786587 SQV786586:SQZ786587 TAR786586:TAV786587 TKN786586:TKR786587 TUJ786586:TUN786587 UEF786586:UEJ786587 UOB786586:UOF786587 UXX786586:UYB786587 VHT786586:VHX786587 VRP786586:VRT786587 WBL786586:WBP786587 WLH786586:WLL786587 WVD786586:WVH786587 IR852122:IV852123 SN852122:SR852123 ACJ852122:ACN852123 AMF852122:AMJ852123 AWB852122:AWF852123 BFX852122:BGB852123 BPT852122:BPX852123 BZP852122:BZT852123 CJL852122:CJP852123 CTH852122:CTL852123 DDD852122:DDH852123 DMZ852122:DND852123 DWV852122:DWZ852123 EGR852122:EGV852123 EQN852122:EQR852123 FAJ852122:FAN852123 FKF852122:FKJ852123 FUB852122:FUF852123 GDX852122:GEB852123 GNT852122:GNX852123 GXP852122:GXT852123 HHL852122:HHP852123 HRH852122:HRL852123 IBD852122:IBH852123 IKZ852122:ILD852123 IUV852122:IUZ852123 JER852122:JEV852123 JON852122:JOR852123 JYJ852122:JYN852123 KIF852122:KIJ852123 KSB852122:KSF852123 LBX852122:LCB852123 LLT852122:LLX852123 LVP852122:LVT852123 MFL852122:MFP852123 MPH852122:MPL852123 MZD852122:MZH852123 NIZ852122:NJD852123 NSV852122:NSZ852123 OCR852122:OCV852123 OMN852122:OMR852123 OWJ852122:OWN852123 PGF852122:PGJ852123 PQB852122:PQF852123 PZX852122:QAB852123 QJT852122:QJX852123 QTP852122:QTT852123 RDL852122:RDP852123 RNH852122:RNL852123 RXD852122:RXH852123 SGZ852122:SHD852123 SQV852122:SQZ852123 TAR852122:TAV852123 TKN852122:TKR852123 TUJ852122:TUN852123 UEF852122:UEJ852123 UOB852122:UOF852123 UXX852122:UYB852123 VHT852122:VHX852123 VRP852122:VRT852123 WBL852122:WBP852123 WLH852122:WLL852123 WVD852122:WVH852123 IR917658:IV917659 SN917658:SR917659 ACJ917658:ACN917659 AMF917658:AMJ917659 AWB917658:AWF917659 BFX917658:BGB917659 BPT917658:BPX917659 BZP917658:BZT917659 CJL917658:CJP917659 CTH917658:CTL917659 DDD917658:DDH917659 DMZ917658:DND917659 DWV917658:DWZ917659 EGR917658:EGV917659 EQN917658:EQR917659 FAJ917658:FAN917659 FKF917658:FKJ917659 FUB917658:FUF917659 GDX917658:GEB917659 GNT917658:GNX917659 GXP917658:GXT917659 HHL917658:HHP917659 HRH917658:HRL917659 IBD917658:IBH917659 IKZ917658:ILD917659 IUV917658:IUZ917659 JER917658:JEV917659 JON917658:JOR917659 JYJ917658:JYN917659 KIF917658:KIJ917659 KSB917658:KSF917659 LBX917658:LCB917659 LLT917658:LLX917659 LVP917658:LVT917659 MFL917658:MFP917659 MPH917658:MPL917659 MZD917658:MZH917659 NIZ917658:NJD917659 NSV917658:NSZ917659 OCR917658:OCV917659 OMN917658:OMR917659 OWJ917658:OWN917659 PGF917658:PGJ917659 PQB917658:PQF917659 PZX917658:QAB917659 QJT917658:QJX917659 QTP917658:QTT917659 RDL917658:RDP917659 RNH917658:RNL917659 RXD917658:RXH917659 SGZ917658:SHD917659 SQV917658:SQZ917659 TAR917658:TAV917659 TKN917658:TKR917659 TUJ917658:TUN917659 UEF917658:UEJ917659 UOB917658:UOF917659 UXX917658:UYB917659 VHT917658:VHX917659 VRP917658:VRT917659 WBL917658:WBP917659 WLH917658:WLL917659 WVD917658:WVH917659 IR983194:IV983195 SN983194:SR983195 ACJ983194:ACN983195 AMF983194:AMJ983195 AWB983194:AWF983195 BFX983194:BGB983195 BPT983194:BPX983195 BZP983194:BZT983195 CJL983194:CJP983195 CTH983194:CTL983195 DDD983194:DDH983195 DMZ983194:DND983195 DWV983194:DWZ983195 EGR983194:EGV983195 EQN983194:EQR983195 FAJ983194:FAN983195 FKF983194:FKJ983195 FUB983194:FUF983195 GDX983194:GEB983195 GNT983194:GNX983195 GXP983194:GXT983195 HHL983194:HHP983195 HRH983194:HRL983195 IBD983194:IBH983195 IKZ983194:ILD983195 IUV983194:IUZ983195 JER983194:JEV983195 JON983194:JOR983195 JYJ983194:JYN983195 KIF983194:KIJ983195 KSB983194:KSF983195 LBX983194:LCB983195 LLT983194:LLX983195 LVP983194:LVT983195 MFL983194:MFP983195 MPH983194:MPL983195 MZD983194:MZH983195 NIZ983194:NJD983195 NSV983194:NSZ983195 OCR983194:OCV983195 OMN983194:OMR983195 OWJ983194:OWN983195 PGF983194:PGJ983195 PQB983194:PQF983195 PZX983194:QAB983195 QJT983194:QJX983195 QTP983194:QTT983195 RDL983194:RDP983195 RNH983194:RNL983195 RXD983194:RXH983195 SGZ983194:SHD983195 SQV983194:SQZ983195 TAR983194:TAV983195 TKN983194:TKR983195 TUJ983194:TUN983195 UEF983194:UEJ983195 UOB983194:UOF983195 UXX983194:UYB983195 VHT983194:VHX983195 VRP983194:VRT983195 WBL983194:WBP983195 WLH983194:WLL983195 WVD983194:WVH983195 IS175:IV175 SO175:SR175 ACK175:ACN175 AMG175:AMJ175 AWC175:AWF175 BFY175:BGB175 BPU175:BPX175 BZQ175:BZT175 CJM175:CJP175 CTI175:CTL175 DDE175:DDH175 DNA175:DND175 DWW175:DWZ175 EGS175:EGV175 EQO175:EQR175 FAK175:FAN175 FKG175:FKJ175 FUC175:FUF175 GDY175:GEB175 GNU175:GNX175 GXQ175:GXT175 HHM175:HHP175 HRI175:HRL175 IBE175:IBH175 ILA175:ILD175 IUW175:IUZ175 JES175:JEV175 JOO175:JOR175 JYK175:JYN175 KIG175:KIJ175 KSC175:KSF175 LBY175:LCB175 LLU175:LLX175 LVQ175:LVT175 MFM175:MFP175 MPI175:MPL175 MZE175:MZH175 NJA175:NJD175 NSW175:NSZ175 OCS175:OCV175 OMO175:OMR175 OWK175:OWN175 PGG175:PGJ175 PQC175:PQF175 PZY175:QAB175 QJU175:QJX175 QTQ175:QTT175 RDM175:RDP175 RNI175:RNL175 RXE175:RXH175 SHA175:SHD175 SQW175:SQZ175 TAS175:TAV175 TKO175:TKR175 TUK175:TUN175 UEG175:UEJ175 UOC175:UOF175 UXY175:UYB175 VHU175:VHX175 VRQ175:VRT175 WBM175:WBP175 WLI175:WLL175 WVE175:WVH175 IS65689:IV65689 SO65689:SR65689 ACK65689:ACN65689 AMG65689:AMJ65689 AWC65689:AWF65689 BFY65689:BGB65689 BPU65689:BPX65689 BZQ65689:BZT65689 CJM65689:CJP65689 CTI65689:CTL65689 DDE65689:DDH65689 DNA65689:DND65689 DWW65689:DWZ65689 EGS65689:EGV65689 EQO65689:EQR65689 FAK65689:FAN65689 FKG65689:FKJ65689 FUC65689:FUF65689 GDY65689:GEB65689 GNU65689:GNX65689 GXQ65689:GXT65689 HHM65689:HHP65689 HRI65689:HRL65689 IBE65689:IBH65689 ILA65689:ILD65689 IUW65689:IUZ65689 JES65689:JEV65689 JOO65689:JOR65689 JYK65689:JYN65689 KIG65689:KIJ65689 KSC65689:KSF65689 LBY65689:LCB65689 LLU65689:LLX65689 LVQ65689:LVT65689 MFM65689:MFP65689 MPI65689:MPL65689 MZE65689:MZH65689 NJA65689:NJD65689 NSW65689:NSZ65689 OCS65689:OCV65689 OMO65689:OMR65689 OWK65689:OWN65689 PGG65689:PGJ65689 PQC65689:PQF65689 PZY65689:QAB65689 QJU65689:QJX65689 QTQ65689:QTT65689 RDM65689:RDP65689 RNI65689:RNL65689 RXE65689:RXH65689 SHA65689:SHD65689 SQW65689:SQZ65689 TAS65689:TAV65689 TKO65689:TKR65689 TUK65689:TUN65689 UEG65689:UEJ65689 UOC65689:UOF65689 UXY65689:UYB65689 VHU65689:VHX65689 VRQ65689:VRT65689 WBM65689:WBP65689 WLI65689:WLL65689 WVE65689:WVH65689 IS131225:IV131225 SO131225:SR131225 ACK131225:ACN131225 AMG131225:AMJ131225 AWC131225:AWF131225 BFY131225:BGB131225 BPU131225:BPX131225 BZQ131225:BZT131225 CJM131225:CJP131225 CTI131225:CTL131225 DDE131225:DDH131225 DNA131225:DND131225 DWW131225:DWZ131225 EGS131225:EGV131225 EQO131225:EQR131225 FAK131225:FAN131225 FKG131225:FKJ131225 FUC131225:FUF131225 GDY131225:GEB131225 GNU131225:GNX131225 GXQ131225:GXT131225 HHM131225:HHP131225 HRI131225:HRL131225 IBE131225:IBH131225 ILA131225:ILD131225 IUW131225:IUZ131225 JES131225:JEV131225 JOO131225:JOR131225 JYK131225:JYN131225 KIG131225:KIJ131225 KSC131225:KSF131225 LBY131225:LCB131225 LLU131225:LLX131225 LVQ131225:LVT131225 MFM131225:MFP131225 MPI131225:MPL131225 MZE131225:MZH131225 NJA131225:NJD131225 NSW131225:NSZ131225 OCS131225:OCV131225 OMO131225:OMR131225 OWK131225:OWN131225 PGG131225:PGJ131225 PQC131225:PQF131225 PZY131225:QAB131225 QJU131225:QJX131225 QTQ131225:QTT131225 RDM131225:RDP131225 RNI131225:RNL131225 RXE131225:RXH131225 SHA131225:SHD131225 SQW131225:SQZ131225 TAS131225:TAV131225 TKO131225:TKR131225 TUK131225:TUN131225 UEG131225:UEJ131225 UOC131225:UOF131225 UXY131225:UYB131225 VHU131225:VHX131225 VRQ131225:VRT131225 WBM131225:WBP131225 WLI131225:WLL131225 WVE131225:WVH131225 IS196761:IV196761 SO196761:SR196761 ACK196761:ACN196761 AMG196761:AMJ196761 AWC196761:AWF196761 BFY196761:BGB196761 BPU196761:BPX196761 BZQ196761:BZT196761 CJM196761:CJP196761 CTI196761:CTL196761 DDE196761:DDH196761 DNA196761:DND196761 DWW196761:DWZ196761 EGS196761:EGV196761 EQO196761:EQR196761 FAK196761:FAN196761 FKG196761:FKJ196761 FUC196761:FUF196761 GDY196761:GEB196761 GNU196761:GNX196761 GXQ196761:GXT196761 HHM196761:HHP196761 HRI196761:HRL196761 IBE196761:IBH196761 ILA196761:ILD196761 IUW196761:IUZ196761 JES196761:JEV196761 JOO196761:JOR196761 JYK196761:JYN196761 KIG196761:KIJ196761 KSC196761:KSF196761 LBY196761:LCB196761 LLU196761:LLX196761 LVQ196761:LVT196761 MFM196761:MFP196761 MPI196761:MPL196761 MZE196761:MZH196761 NJA196761:NJD196761 NSW196761:NSZ196761 OCS196761:OCV196761 OMO196761:OMR196761 OWK196761:OWN196761 PGG196761:PGJ196761 PQC196761:PQF196761 PZY196761:QAB196761 QJU196761:QJX196761 QTQ196761:QTT196761 RDM196761:RDP196761 RNI196761:RNL196761 RXE196761:RXH196761 SHA196761:SHD196761 SQW196761:SQZ196761 TAS196761:TAV196761 TKO196761:TKR196761 TUK196761:TUN196761 UEG196761:UEJ196761 UOC196761:UOF196761 UXY196761:UYB196761 VHU196761:VHX196761 VRQ196761:VRT196761 WBM196761:WBP196761 WLI196761:WLL196761 WVE196761:WVH196761 IS262297:IV262297 SO262297:SR262297 ACK262297:ACN262297 AMG262297:AMJ262297 AWC262297:AWF262297 BFY262297:BGB262297 BPU262297:BPX262297 BZQ262297:BZT262297 CJM262297:CJP262297 CTI262297:CTL262297 DDE262297:DDH262297 DNA262297:DND262297 DWW262297:DWZ262297 EGS262297:EGV262297 EQO262297:EQR262297 FAK262297:FAN262297 FKG262297:FKJ262297 FUC262297:FUF262297 GDY262297:GEB262297 GNU262297:GNX262297 GXQ262297:GXT262297 HHM262297:HHP262297 HRI262297:HRL262297 IBE262297:IBH262297 ILA262297:ILD262297 IUW262297:IUZ262297 JES262297:JEV262297 JOO262297:JOR262297 JYK262297:JYN262297 KIG262297:KIJ262297 KSC262297:KSF262297 LBY262297:LCB262297 LLU262297:LLX262297 LVQ262297:LVT262297 MFM262297:MFP262297 MPI262297:MPL262297 MZE262297:MZH262297 NJA262297:NJD262297 NSW262297:NSZ262297 OCS262297:OCV262297 OMO262297:OMR262297 OWK262297:OWN262297 PGG262297:PGJ262297 PQC262297:PQF262297 PZY262297:QAB262297 QJU262297:QJX262297 QTQ262297:QTT262297 RDM262297:RDP262297 RNI262297:RNL262297 RXE262297:RXH262297 SHA262297:SHD262297 SQW262297:SQZ262297 TAS262297:TAV262297 TKO262297:TKR262297 TUK262297:TUN262297 UEG262297:UEJ262297 UOC262297:UOF262297 UXY262297:UYB262297 VHU262297:VHX262297 VRQ262297:VRT262297 WBM262297:WBP262297 WLI262297:WLL262297 WVE262297:WVH262297 IS327833:IV327833 SO327833:SR327833 ACK327833:ACN327833 AMG327833:AMJ327833 AWC327833:AWF327833 BFY327833:BGB327833 BPU327833:BPX327833 BZQ327833:BZT327833 CJM327833:CJP327833 CTI327833:CTL327833 DDE327833:DDH327833 DNA327833:DND327833 DWW327833:DWZ327833 EGS327833:EGV327833 EQO327833:EQR327833 FAK327833:FAN327833 FKG327833:FKJ327833 FUC327833:FUF327833 GDY327833:GEB327833 GNU327833:GNX327833 GXQ327833:GXT327833 HHM327833:HHP327833 HRI327833:HRL327833 IBE327833:IBH327833 ILA327833:ILD327833 IUW327833:IUZ327833 JES327833:JEV327833 JOO327833:JOR327833 JYK327833:JYN327833 KIG327833:KIJ327833 KSC327833:KSF327833 LBY327833:LCB327833 LLU327833:LLX327833 LVQ327833:LVT327833 MFM327833:MFP327833 MPI327833:MPL327833 MZE327833:MZH327833 NJA327833:NJD327833 NSW327833:NSZ327833 OCS327833:OCV327833 OMO327833:OMR327833 OWK327833:OWN327833 PGG327833:PGJ327833 PQC327833:PQF327833 PZY327833:QAB327833 QJU327833:QJX327833 QTQ327833:QTT327833 RDM327833:RDP327833 RNI327833:RNL327833 RXE327833:RXH327833 SHA327833:SHD327833 SQW327833:SQZ327833 TAS327833:TAV327833 TKO327833:TKR327833 TUK327833:TUN327833 UEG327833:UEJ327833 UOC327833:UOF327833 UXY327833:UYB327833 VHU327833:VHX327833 VRQ327833:VRT327833 WBM327833:WBP327833 WLI327833:WLL327833 WVE327833:WVH327833 IS393369:IV393369 SO393369:SR393369 ACK393369:ACN393369 AMG393369:AMJ393369 AWC393369:AWF393369 BFY393369:BGB393369 BPU393369:BPX393369 BZQ393369:BZT393369 CJM393369:CJP393369 CTI393369:CTL393369 DDE393369:DDH393369 DNA393369:DND393369 DWW393369:DWZ393369 EGS393369:EGV393369 EQO393369:EQR393369 FAK393369:FAN393369 FKG393369:FKJ393369 FUC393369:FUF393369 GDY393369:GEB393369 GNU393369:GNX393369 GXQ393369:GXT393369 HHM393369:HHP393369 HRI393369:HRL393369 IBE393369:IBH393369 ILA393369:ILD393369 IUW393369:IUZ393369 JES393369:JEV393369 JOO393369:JOR393369 JYK393369:JYN393369 KIG393369:KIJ393369 KSC393369:KSF393369 LBY393369:LCB393369 LLU393369:LLX393369 LVQ393369:LVT393369 MFM393369:MFP393369 MPI393369:MPL393369 MZE393369:MZH393369 NJA393369:NJD393369 NSW393369:NSZ393369 OCS393369:OCV393369 OMO393369:OMR393369 OWK393369:OWN393369 PGG393369:PGJ393369 PQC393369:PQF393369 PZY393369:QAB393369 QJU393369:QJX393369 QTQ393369:QTT393369 RDM393369:RDP393369 RNI393369:RNL393369 RXE393369:RXH393369 SHA393369:SHD393369 SQW393369:SQZ393369 TAS393369:TAV393369 TKO393369:TKR393369 TUK393369:TUN393369 UEG393369:UEJ393369 UOC393369:UOF393369 UXY393369:UYB393369 VHU393369:VHX393369 VRQ393369:VRT393369 WBM393369:WBP393369 WLI393369:WLL393369 WVE393369:WVH393369 IS458905:IV458905 SO458905:SR458905 ACK458905:ACN458905 AMG458905:AMJ458905 AWC458905:AWF458905 BFY458905:BGB458905 BPU458905:BPX458905 BZQ458905:BZT458905 CJM458905:CJP458905 CTI458905:CTL458905 DDE458905:DDH458905 DNA458905:DND458905 DWW458905:DWZ458905 EGS458905:EGV458905 EQO458905:EQR458905 FAK458905:FAN458905 FKG458905:FKJ458905 FUC458905:FUF458905 GDY458905:GEB458905 GNU458905:GNX458905 GXQ458905:GXT458905 HHM458905:HHP458905 HRI458905:HRL458905 IBE458905:IBH458905 ILA458905:ILD458905 IUW458905:IUZ458905 JES458905:JEV458905 JOO458905:JOR458905 JYK458905:JYN458905 KIG458905:KIJ458905 KSC458905:KSF458905 LBY458905:LCB458905 LLU458905:LLX458905 LVQ458905:LVT458905 MFM458905:MFP458905 MPI458905:MPL458905 MZE458905:MZH458905 NJA458905:NJD458905 NSW458905:NSZ458905 OCS458905:OCV458905 OMO458905:OMR458905 OWK458905:OWN458905 PGG458905:PGJ458905 PQC458905:PQF458905 PZY458905:QAB458905 QJU458905:QJX458905 QTQ458905:QTT458905 RDM458905:RDP458905 RNI458905:RNL458905 RXE458905:RXH458905 SHA458905:SHD458905 SQW458905:SQZ458905 TAS458905:TAV458905 TKO458905:TKR458905 TUK458905:TUN458905 UEG458905:UEJ458905 UOC458905:UOF458905 UXY458905:UYB458905 VHU458905:VHX458905 VRQ458905:VRT458905 WBM458905:WBP458905 WLI458905:WLL458905 WVE458905:WVH458905 IS524441:IV524441 SO524441:SR524441 ACK524441:ACN524441 AMG524441:AMJ524441 AWC524441:AWF524441 BFY524441:BGB524441 BPU524441:BPX524441 BZQ524441:BZT524441 CJM524441:CJP524441 CTI524441:CTL524441 DDE524441:DDH524441 DNA524441:DND524441 DWW524441:DWZ524441 EGS524441:EGV524441 EQO524441:EQR524441 FAK524441:FAN524441 FKG524441:FKJ524441 FUC524441:FUF524441 GDY524441:GEB524441 GNU524441:GNX524441 GXQ524441:GXT524441 HHM524441:HHP524441 HRI524441:HRL524441 IBE524441:IBH524441 ILA524441:ILD524441 IUW524441:IUZ524441 JES524441:JEV524441 JOO524441:JOR524441 JYK524441:JYN524441 KIG524441:KIJ524441 KSC524441:KSF524441 LBY524441:LCB524441 LLU524441:LLX524441 LVQ524441:LVT524441 MFM524441:MFP524441 MPI524441:MPL524441 MZE524441:MZH524441 NJA524441:NJD524441 NSW524441:NSZ524441 OCS524441:OCV524441 OMO524441:OMR524441 OWK524441:OWN524441 PGG524441:PGJ524441 PQC524441:PQF524441 PZY524441:QAB524441 QJU524441:QJX524441 QTQ524441:QTT524441 RDM524441:RDP524441 RNI524441:RNL524441 RXE524441:RXH524441 SHA524441:SHD524441 SQW524441:SQZ524441 TAS524441:TAV524441 TKO524441:TKR524441 TUK524441:TUN524441 UEG524441:UEJ524441 UOC524441:UOF524441 UXY524441:UYB524441 VHU524441:VHX524441 VRQ524441:VRT524441 WBM524441:WBP524441 WLI524441:WLL524441 WVE524441:WVH524441 IS589977:IV589977 SO589977:SR589977 ACK589977:ACN589977 AMG589977:AMJ589977 AWC589977:AWF589977 BFY589977:BGB589977 BPU589977:BPX589977 BZQ589977:BZT589977 CJM589977:CJP589977 CTI589977:CTL589977 DDE589977:DDH589977 DNA589977:DND589977 DWW589977:DWZ589977 EGS589977:EGV589977 EQO589977:EQR589977 FAK589977:FAN589977 FKG589977:FKJ589977 FUC589977:FUF589977 GDY589977:GEB589977 GNU589977:GNX589977 GXQ589977:GXT589977 HHM589977:HHP589977 HRI589977:HRL589977 IBE589977:IBH589977 ILA589977:ILD589977 IUW589977:IUZ589977 JES589977:JEV589977 JOO589977:JOR589977 JYK589977:JYN589977 KIG589977:KIJ589977 KSC589977:KSF589977 LBY589977:LCB589977 LLU589977:LLX589977 LVQ589977:LVT589977 MFM589977:MFP589977 MPI589977:MPL589977 MZE589977:MZH589977 NJA589977:NJD589977 NSW589977:NSZ589977 OCS589977:OCV589977 OMO589977:OMR589977 OWK589977:OWN589977 PGG589977:PGJ589977 PQC589977:PQF589977 PZY589977:QAB589977 QJU589977:QJX589977 QTQ589977:QTT589977 RDM589977:RDP589977 RNI589977:RNL589977 RXE589977:RXH589977 SHA589977:SHD589977 SQW589977:SQZ589977 TAS589977:TAV589977 TKO589977:TKR589977 TUK589977:TUN589977 UEG589977:UEJ589977 UOC589977:UOF589977 UXY589977:UYB589977 VHU589977:VHX589977 VRQ589977:VRT589977 WBM589977:WBP589977 WLI589977:WLL589977 WVE589977:WVH589977 IS655513:IV655513 SO655513:SR655513 ACK655513:ACN655513 AMG655513:AMJ655513 AWC655513:AWF655513 BFY655513:BGB655513 BPU655513:BPX655513 BZQ655513:BZT655513 CJM655513:CJP655513 CTI655513:CTL655513 DDE655513:DDH655513 DNA655513:DND655513 DWW655513:DWZ655513 EGS655513:EGV655513 EQO655513:EQR655513 FAK655513:FAN655513 FKG655513:FKJ655513 FUC655513:FUF655513 GDY655513:GEB655513 GNU655513:GNX655513 GXQ655513:GXT655513 HHM655513:HHP655513 HRI655513:HRL655513 IBE655513:IBH655513 ILA655513:ILD655513 IUW655513:IUZ655513 JES655513:JEV655513 JOO655513:JOR655513 JYK655513:JYN655513 KIG655513:KIJ655513 KSC655513:KSF655513 LBY655513:LCB655513 LLU655513:LLX655513 LVQ655513:LVT655513 MFM655513:MFP655513 MPI655513:MPL655513 MZE655513:MZH655513 NJA655513:NJD655513 NSW655513:NSZ655513 OCS655513:OCV655513 OMO655513:OMR655513 OWK655513:OWN655513 PGG655513:PGJ655513 PQC655513:PQF655513 PZY655513:QAB655513 QJU655513:QJX655513 QTQ655513:QTT655513 RDM655513:RDP655513 RNI655513:RNL655513 RXE655513:RXH655513 SHA655513:SHD655513 SQW655513:SQZ655513 TAS655513:TAV655513 TKO655513:TKR655513 TUK655513:TUN655513 UEG655513:UEJ655513 UOC655513:UOF655513 UXY655513:UYB655513 VHU655513:VHX655513 VRQ655513:VRT655513 WBM655513:WBP655513 WLI655513:WLL655513 WVE655513:WVH655513 IS721049:IV721049 SO721049:SR721049 ACK721049:ACN721049 AMG721049:AMJ721049 AWC721049:AWF721049 BFY721049:BGB721049 BPU721049:BPX721049 BZQ721049:BZT721049 CJM721049:CJP721049 CTI721049:CTL721049 DDE721049:DDH721049 DNA721049:DND721049 DWW721049:DWZ721049 EGS721049:EGV721049 EQO721049:EQR721049 FAK721049:FAN721049 FKG721049:FKJ721049 FUC721049:FUF721049 GDY721049:GEB721049 GNU721049:GNX721049 GXQ721049:GXT721049 HHM721049:HHP721049 HRI721049:HRL721049 IBE721049:IBH721049 ILA721049:ILD721049 IUW721049:IUZ721049 JES721049:JEV721049 JOO721049:JOR721049 JYK721049:JYN721049 KIG721049:KIJ721049 KSC721049:KSF721049 LBY721049:LCB721049 LLU721049:LLX721049 LVQ721049:LVT721049 MFM721049:MFP721049 MPI721049:MPL721049 MZE721049:MZH721049 NJA721049:NJD721049 NSW721049:NSZ721049 OCS721049:OCV721049 OMO721049:OMR721049 OWK721049:OWN721049 PGG721049:PGJ721049 PQC721049:PQF721049 PZY721049:QAB721049 QJU721049:QJX721049 QTQ721049:QTT721049 RDM721049:RDP721049 RNI721049:RNL721049 RXE721049:RXH721049 SHA721049:SHD721049 SQW721049:SQZ721049 TAS721049:TAV721049 TKO721049:TKR721049 TUK721049:TUN721049 UEG721049:UEJ721049 UOC721049:UOF721049 UXY721049:UYB721049 VHU721049:VHX721049 VRQ721049:VRT721049 WBM721049:WBP721049 WLI721049:WLL721049 WVE721049:WVH721049 IS786585:IV786585 SO786585:SR786585 ACK786585:ACN786585 AMG786585:AMJ786585 AWC786585:AWF786585 BFY786585:BGB786585 BPU786585:BPX786585 BZQ786585:BZT786585 CJM786585:CJP786585 CTI786585:CTL786585 DDE786585:DDH786585 DNA786585:DND786585 DWW786585:DWZ786585 EGS786585:EGV786585 EQO786585:EQR786585 FAK786585:FAN786585 FKG786585:FKJ786585 FUC786585:FUF786585 GDY786585:GEB786585 GNU786585:GNX786585 GXQ786585:GXT786585 HHM786585:HHP786585 HRI786585:HRL786585 IBE786585:IBH786585 ILA786585:ILD786585 IUW786585:IUZ786585 JES786585:JEV786585 JOO786585:JOR786585 JYK786585:JYN786585 KIG786585:KIJ786585 KSC786585:KSF786585 LBY786585:LCB786585 LLU786585:LLX786585 LVQ786585:LVT786585 MFM786585:MFP786585 MPI786585:MPL786585 MZE786585:MZH786585 NJA786585:NJD786585 NSW786585:NSZ786585 OCS786585:OCV786585 OMO786585:OMR786585 OWK786585:OWN786585 PGG786585:PGJ786585 PQC786585:PQF786585 PZY786585:QAB786585 QJU786585:QJX786585 QTQ786585:QTT786585 RDM786585:RDP786585 RNI786585:RNL786585 RXE786585:RXH786585 SHA786585:SHD786585 SQW786585:SQZ786585 TAS786585:TAV786585 TKO786585:TKR786585 TUK786585:TUN786585 UEG786585:UEJ786585 UOC786585:UOF786585 UXY786585:UYB786585 VHU786585:VHX786585 VRQ786585:VRT786585 WBM786585:WBP786585 WLI786585:WLL786585 WVE786585:WVH786585 IS852121:IV852121 SO852121:SR852121 ACK852121:ACN852121 AMG852121:AMJ852121 AWC852121:AWF852121 BFY852121:BGB852121 BPU852121:BPX852121 BZQ852121:BZT852121 CJM852121:CJP852121 CTI852121:CTL852121 DDE852121:DDH852121 DNA852121:DND852121 DWW852121:DWZ852121 EGS852121:EGV852121 EQO852121:EQR852121 FAK852121:FAN852121 FKG852121:FKJ852121 FUC852121:FUF852121 GDY852121:GEB852121 GNU852121:GNX852121 GXQ852121:GXT852121 HHM852121:HHP852121 HRI852121:HRL852121 IBE852121:IBH852121 ILA852121:ILD852121 IUW852121:IUZ852121 JES852121:JEV852121 JOO852121:JOR852121 JYK852121:JYN852121 KIG852121:KIJ852121 KSC852121:KSF852121 LBY852121:LCB852121 LLU852121:LLX852121 LVQ852121:LVT852121 MFM852121:MFP852121 MPI852121:MPL852121 MZE852121:MZH852121 NJA852121:NJD852121 NSW852121:NSZ852121 OCS852121:OCV852121 OMO852121:OMR852121 OWK852121:OWN852121 PGG852121:PGJ852121 PQC852121:PQF852121 PZY852121:QAB852121 QJU852121:QJX852121 QTQ852121:QTT852121 RDM852121:RDP852121 RNI852121:RNL852121 RXE852121:RXH852121 SHA852121:SHD852121 SQW852121:SQZ852121 TAS852121:TAV852121 TKO852121:TKR852121 TUK852121:TUN852121 UEG852121:UEJ852121 UOC852121:UOF852121 UXY852121:UYB852121 VHU852121:VHX852121 VRQ852121:VRT852121 WBM852121:WBP852121 WLI852121:WLL852121 WVE852121:WVH852121 IS917657:IV917657 SO917657:SR917657 ACK917657:ACN917657 AMG917657:AMJ917657 AWC917657:AWF917657 BFY917657:BGB917657 BPU917657:BPX917657 BZQ917657:BZT917657 CJM917657:CJP917657 CTI917657:CTL917657 DDE917657:DDH917657 DNA917657:DND917657 DWW917657:DWZ917657 EGS917657:EGV917657 EQO917657:EQR917657 FAK917657:FAN917657 FKG917657:FKJ917657 FUC917657:FUF917657 GDY917657:GEB917657 GNU917657:GNX917657 GXQ917657:GXT917657 HHM917657:HHP917657 HRI917657:HRL917657 IBE917657:IBH917657 ILA917657:ILD917657 IUW917657:IUZ917657 JES917657:JEV917657 JOO917657:JOR917657 JYK917657:JYN917657 KIG917657:KIJ917657 KSC917657:KSF917657 LBY917657:LCB917657 LLU917657:LLX917657 LVQ917657:LVT917657 MFM917657:MFP917657 MPI917657:MPL917657 MZE917657:MZH917657 NJA917657:NJD917657 NSW917657:NSZ917657 OCS917657:OCV917657 OMO917657:OMR917657 OWK917657:OWN917657 PGG917657:PGJ917657 PQC917657:PQF917657 PZY917657:QAB917657 QJU917657:QJX917657 QTQ917657:QTT917657 RDM917657:RDP917657 RNI917657:RNL917657 RXE917657:RXH917657 SHA917657:SHD917657 SQW917657:SQZ917657 TAS917657:TAV917657 TKO917657:TKR917657 TUK917657:TUN917657 UEG917657:UEJ917657 UOC917657:UOF917657 UXY917657:UYB917657 VHU917657:VHX917657 VRQ917657:VRT917657 WBM917657:WBP917657 WLI917657:WLL917657 WVE917657:WVH917657 IS983193:IV983193 SO983193:SR983193 ACK983193:ACN983193 AMG983193:AMJ983193 AWC983193:AWF983193 BFY983193:BGB983193 BPU983193:BPX983193 BZQ983193:BZT983193 CJM983193:CJP983193 CTI983193:CTL983193 DDE983193:DDH983193 DNA983193:DND983193 DWW983193:DWZ983193 EGS983193:EGV983193 EQO983193:EQR983193 FAK983193:FAN983193 FKG983193:FKJ983193 FUC983193:FUF983193 GDY983193:GEB983193 GNU983193:GNX983193 GXQ983193:GXT983193 HHM983193:HHP983193 HRI983193:HRL983193 IBE983193:IBH983193 ILA983193:ILD983193 IUW983193:IUZ983193 JES983193:JEV983193 JOO983193:JOR983193 JYK983193:JYN983193 KIG983193:KIJ983193 KSC983193:KSF983193 LBY983193:LCB983193 LLU983193:LLX983193 LVQ983193:LVT983193 MFM983193:MFP983193 MPI983193:MPL983193 MZE983193:MZH983193 NJA983193:NJD983193 NSW983193:NSZ983193 OCS983193:OCV983193 OMO983193:OMR983193 OWK983193:OWN983193 PGG983193:PGJ983193 PQC983193:PQF983193 PZY983193:QAB983193 QJU983193:QJX983193 QTQ983193:QTT983193 RDM983193:RDP983193 RNI983193:RNL983193 RXE983193:RXH983193 SHA983193:SHD983193 SQW983193:SQZ983193 TAS983193:TAV983193 TKO983193:TKR983193 TUK983193:TUN983193 UEG983193:UEJ983193 UOC983193:UOF983193 UXY983193:UYB983193 VHU983193:VHX983193 VRQ983193:VRT983193 WBM983193:WBP983193 WLI983193:WLL983193 WVE983193:WVH983193 IT139:IV139 SP139:SR139 ACL139:ACN139 AMH139:AMJ139 AWD139:AWF139 BFZ139:BGB139 BPV139:BPX139 BZR139:BZT139 CJN139:CJP139 CTJ139:CTL139 DDF139:DDH139 DNB139:DND139 DWX139:DWZ139 EGT139:EGV139 EQP139:EQR139 FAL139:FAN139 FKH139:FKJ139 FUD139:FUF139 GDZ139:GEB139 GNV139:GNX139 GXR139:GXT139 HHN139:HHP139 HRJ139:HRL139 IBF139:IBH139 ILB139:ILD139 IUX139:IUZ139 JET139:JEV139 JOP139:JOR139 JYL139:JYN139 KIH139:KIJ139 KSD139:KSF139 LBZ139:LCB139 LLV139:LLX139 LVR139:LVT139 MFN139:MFP139 MPJ139:MPL139 MZF139:MZH139 NJB139:NJD139 NSX139:NSZ139 OCT139:OCV139 OMP139:OMR139 OWL139:OWN139 PGH139:PGJ139 PQD139:PQF139 PZZ139:QAB139 QJV139:QJX139 QTR139:QTT139 RDN139:RDP139 RNJ139:RNL139 RXF139:RXH139 SHB139:SHD139 SQX139:SQZ139 TAT139:TAV139 TKP139:TKR139 TUL139:TUN139 UEH139:UEJ139 UOD139:UOF139 UXZ139:UYB139 VHV139:VHX139 VRR139:VRT139 WBN139:WBP139 WLJ139:WLL139 WVF139:WVH139 IT65654:IV65654 SP65654:SR65654 ACL65654:ACN65654 AMH65654:AMJ65654 AWD65654:AWF65654 BFZ65654:BGB65654 BPV65654:BPX65654 BZR65654:BZT65654 CJN65654:CJP65654 CTJ65654:CTL65654 DDF65654:DDH65654 DNB65654:DND65654 DWX65654:DWZ65654 EGT65654:EGV65654 EQP65654:EQR65654 FAL65654:FAN65654 FKH65654:FKJ65654 FUD65654:FUF65654 GDZ65654:GEB65654 GNV65654:GNX65654 GXR65654:GXT65654 HHN65654:HHP65654 HRJ65654:HRL65654 IBF65654:IBH65654 ILB65654:ILD65654 IUX65654:IUZ65654 JET65654:JEV65654 JOP65654:JOR65654 JYL65654:JYN65654 KIH65654:KIJ65654 KSD65654:KSF65654 LBZ65654:LCB65654 LLV65654:LLX65654 LVR65654:LVT65654 MFN65654:MFP65654 MPJ65654:MPL65654 MZF65654:MZH65654 NJB65654:NJD65654 NSX65654:NSZ65654 OCT65654:OCV65654 OMP65654:OMR65654 OWL65654:OWN65654 PGH65654:PGJ65654 PQD65654:PQF65654 PZZ65654:QAB65654 QJV65654:QJX65654 QTR65654:QTT65654 RDN65654:RDP65654 RNJ65654:RNL65654 RXF65654:RXH65654 SHB65654:SHD65654 SQX65654:SQZ65654 TAT65654:TAV65654 TKP65654:TKR65654 TUL65654:TUN65654 UEH65654:UEJ65654 UOD65654:UOF65654 UXZ65654:UYB65654 VHV65654:VHX65654 VRR65654:VRT65654 WBN65654:WBP65654 WLJ65654:WLL65654 WVF65654:WVH65654 IT131190:IV131190 SP131190:SR131190 ACL131190:ACN131190 AMH131190:AMJ131190 AWD131190:AWF131190 BFZ131190:BGB131190 BPV131190:BPX131190 BZR131190:BZT131190 CJN131190:CJP131190 CTJ131190:CTL131190 DDF131190:DDH131190 DNB131190:DND131190 DWX131190:DWZ131190 EGT131190:EGV131190 EQP131190:EQR131190 FAL131190:FAN131190 FKH131190:FKJ131190 FUD131190:FUF131190 GDZ131190:GEB131190 GNV131190:GNX131190 GXR131190:GXT131190 HHN131190:HHP131190 HRJ131190:HRL131190 IBF131190:IBH131190 ILB131190:ILD131190 IUX131190:IUZ131190 JET131190:JEV131190 JOP131190:JOR131190 JYL131190:JYN131190 KIH131190:KIJ131190 KSD131190:KSF131190 LBZ131190:LCB131190 LLV131190:LLX131190 LVR131190:LVT131190 MFN131190:MFP131190 MPJ131190:MPL131190 MZF131190:MZH131190 NJB131190:NJD131190 NSX131190:NSZ131190 OCT131190:OCV131190 OMP131190:OMR131190 OWL131190:OWN131190 PGH131190:PGJ131190 PQD131190:PQF131190 PZZ131190:QAB131190 QJV131190:QJX131190 QTR131190:QTT131190 RDN131190:RDP131190 RNJ131190:RNL131190 RXF131190:RXH131190 SHB131190:SHD131190 SQX131190:SQZ131190 TAT131190:TAV131190 TKP131190:TKR131190 TUL131190:TUN131190 UEH131190:UEJ131190 UOD131190:UOF131190 UXZ131190:UYB131190 VHV131190:VHX131190 VRR131190:VRT131190 WBN131190:WBP131190 WLJ131190:WLL131190 WVF131190:WVH131190 IT196726:IV196726 SP196726:SR196726 ACL196726:ACN196726 AMH196726:AMJ196726 AWD196726:AWF196726 BFZ196726:BGB196726 BPV196726:BPX196726 BZR196726:BZT196726 CJN196726:CJP196726 CTJ196726:CTL196726 DDF196726:DDH196726 DNB196726:DND196726 DWX196726:DWZ196726 EGT196726:EGV196726 EQP196726:EQR196726 FAL196726:FAN196726 FKH196726:FKJ196726 FUD196726:FUF196726 GDZ196726:GEB196726 GNV196726:GNX196726 GXR196726:GXT196726 HHN196726:HHP196726 HRJ196726:HRL196726 IBF196726:IBH196726 ILB196726:ILD196726 IUX196726:IUZ196726 JET196726:JEV196726 JOP196726:JOR196726 JYL196726:JYN196726 KIH196726:KIJ196726 KSD196726:KSF196726 LBZ196726:LCB196726 LLV196726:LLX196726 LVR196726:LVT196726 MFN196726:MFP196726 MPJ196726:MPL196726 MZF196726:MZH196726 NJB196726:NJD196726 NSX196726:NSZ196726 OCT196726:OCV196726 OMP196726:OMR196726 OWL196726:OWN196726 PGH196726:PGJ196726 PQD196726:PQF196726 PZZ196726:QAB196726 QJV196726:QJX196726 QTR196726:QTT196726 RDN196726:RDP196726 RNJ196726:RNL196726 RXF196726:RXH196726 SHB196726:SHD196726 SQX196726:SQZ196726 TAT196726:TAV196726 TKP196726:TKR196726 TUL196726:TUN196726 UEH196726:UEJ196726 UOD196726:UOF196726 UXZ196726:UYB196726 VHV196726:VHX196726 VRR196726:VRT196726 WBN196726:WBP196726 WLJ196726:WLL196726 WVF196726:WVH196726 IT262262:IV262262 SP262262:SR262262 ACL262262:ACN262262 AMH262262:AMJ262262 AWD262262:AWF262262 BFZ262262:BGB262262 BPV262262:BPX262262 BZR262262:BZT262262 CJN262262:CJP262262 CTJ262262:CTL262262 DDF262262:DDH262262 DNB262262:DND262262 DWX262262:DWZ262262 EGT262262:EGV262262 EQP262262:EQR262262 FAL262262:FAN262262 FKH262262:FKJ262262 FUD262262:FUF262262 GDZ262262:GEB262262 GNV262262:GNX262262 GXR262262:GXT262262 HHN262262:HHP262262 HRJ262262:HRL262262 IBF262262:IBH262262 ILB262262:ILD262262 IUX262262:IUZ262262 JET262262:JEV262262 JOP262262:JOR262262 JYL262262:JYN262262 KIH262262:KIJ262262 KSD262262:KSF262262 LBZ262262:LCB262262 LLV262262:LLX262262 LVR262262:LVT262262 MFN262262:MFP262262 MPJ262262:MPL262262 MZF262262:MZH262262 NJB262262:NJD262262 NSX262262:NSZ262262 OCT262262:OCV262262 OMP262262:OMR262262 OWL262262:OWN262262 PGH262262:PGJ262262 PQD262262:PQF262262 PZZ262262:QAB262262 QJV262262:QJX262262 QTR262262:QTT262262 RDN262262:RDP262262 RNJ262262:RNL262262 RXF262262:RXH262262 SHB262262:SHD262262 SQX262262:SQZ262262 TAT262262:TAV262262 TKP262262:TKR262262 TUL262262:TUN262262 UEH262262:UEJ262262 UOD262262:UOF262262 UXZ262262:UYB262262 VHV262262:VHX262262 VRR262262:VRT262262 WBN262262:WBP262262 WLJ262262:WLL262262 WVF262262:WVH262262 IT327798:IV327798 SP327798:SR327798 ACL327798:ACN327798 AMH327798:AMJ327798 AWD327798:AWF327798 BFZ327798:BGB327798 BPV327798:BPX327798 BZR327798:BZT327798 CJN327798:CJP327798 CTJ327798:CTL327798 DDF327798:DDH327798 DNB327798:DND327798 DWX327798:DWZ327798 EGT327798:EGV327798 EQP327798:EQR327798 FAL327798:FAN327798 FKH327798:FKJ327798 FUD327798:FUF327798 GDZ327798:GEB327798 GNV327798:GNX327798 GXR327798:GXT327798 HHN327798:HHP327798 HRJ327798:HRL327798 IBF327798:IBH327798 ILB327798:ILD327798 IUX327798:IUZ327798 JET327798:JEV327798 JOP327798:JOR327798 JYL327798:JYN327798 KIH327798:KIJ327798 KSD327798:KSF327798 LBZ327798:LCB327798 LLV327798:LLX327798 LVR327798:LVT327798 MFN327798:MFP327798 MPJ327798:MPL327798 MZF327798:MZH327798 NJB327798:NJD327798 NSX327798:NSZ327798 OCT327798:OCV327798 OMP327798:OMR327798 OWL327798:OWN327798 PGH327798:PGJ327798 PQD327798:PQF327798 PZZ327798:QAB327798 QJV327798:QJX327798 QTR327798:QTT327798 RDN327798:RDP327798 RNJ327798:RNL327798 RXF327798:RXH327798 SHB327798:SHD327798 SQX327798:SQZ327798 TAT327798:TAV327798 TKP327798:TKR327798 TUL327798:TUN327798 UEH327798:UEJ327798 UOD327798:UOF327798 UXZ327798:UYB327798 VHV327798:VHX327798 VRR327798:VRT327798 WBN327798:WBP327798 WLJ327798:WLL327798 WVF327798:WVH327798 IT393334:IV393334 SP393334:SR393334 ACL393334:ACN393334 AMH393334:AMJ393334 AWD393334:AWF393334 BFZ393334:BGB393334 BPV393334:BPX393334 BZR393334:BZT393334 CJN393334:CJP393334 CTJ393334:CTL393334 DDF393334:DDH393334 DNB393334:DND393334 DWX393334:DWZ393334 EGT393334:EGV393334 EQP393334:EQR393334 FAL393334:FAN393334 FKH393334:FKJ393334 FUD393334:FUF393334 GDZ393334:GEB393334 GNV393334:GNX393334 GXR393334:GXT393334 HHN393334:HHP393334 HRJ393334:HRL393334 IBF393334:IBH393334 ILB393334:ILD393334 IUX393334:IUZ393334 JET393334:JEV393334 JOP393334:JOR393334 JYL393334:JYN393334 KIH393334:KIJ393334 KSD393334:KSF393334 LBZ393334:LCB393334 LLV393334:LLX393334 LVR393334:LVT393334 MFN393334:MFP393334 MPJ393334:MPL393334 MZF393334:MZH393334 NJB393334:NJD393334 NSX393334:NSZ393334 OCT393334:OCV393334 OMP393334:OMR393334 OWL393334:OWN393334 PGH393334:PGJ393334 PQD393334:PQF393334 PZZ393334:QAB393334 QJV393334:QJX393334 QTR393334:QTT393334 RDN393334:RDP393334 RNJ393334:RNL393334 RXF393334:RXH393334 SHB393334:SHD393334 SQX393334:SQZ393334 TAT393334:TAV393334 TKP393334:TKR393334 TUL393334:TUN393334 UEH393334:UEJ393334 UOD393334:UOF393334 UXZ393334:UYB393334 VHV393334:VHX393334 VRR393334:VRT393334 WBN393334:WBP393334 WLJ393334:WLL393334 WVF393334:WVH393334 IT458870:IV458870 SP458870:SR458870 ACL458870:ACN458870 AMH458870:AMJ458870 AWD458870:AWF458870 BFZ458870:BGB458870 BPV458870:BPX458870 BZR458870:BZT458870 CJN458870:CJP458870 CTJ458870:CTL458870 DDF458870:DDH458870 DNB458870:DND458870 DWX458870:DWZ458870 EGT458870:EGV458870 EQP458870:EQR458870 FAL458870:FAN458870 FKH458870:FKJ458870 FUD458870:FUF458870 GDZ458870:GEB458870 GNV458870:GNX458870 GXR458870:GXT458870 HHN458870:HHP458870 HRJ458870:HRL458870 IBF458870:IBH458870 ILB458870:ILD458870 IUX458870:IUZ458870 JET458870:JEV458870 JOP458870:JOR458870 JYL458870:JYN458870 KIH458870:KIJ458870 KSD458870:KSF458870 LBZ458870:LCB458870 LLV458870:LLX458870 LVR458870:LVT458870 MFN458870:MFP458870 MPJ458870:MPL458870 MZF458870:MZH458870 NJB458870:NJD458870 NSX458870:NSZ458870 OCT458870:OCV458870 OMP458870:OMR458870 OWL458870:OWN458870 PGH458870:PGJ458870 PQD458870:PQF458870 PZZ458870:QAB458870 QJV458870:QJX458870 QTR458870:QTT458870 RDN458870:RDP458870 RNJ458870:RNL458870 RXF458870:RXH458870 SHB458870:SHD458870 SQX458870:SQZ458870 TAT458870:TAV458870 TKP458870:TKR458870 TUL458870:TUN458870 UEH458870:UEJ458870 UOD458870:UOF458870 UXZ458870:UYB458870 VHV458870:VHX458870 VRR458870:VRT458870 WBN458870:WBP458870 WLJ458870:WLL458870 WVF458870:WVH458870 IT524406:IV524406 SP524406:SR524406 ACL524406:ACN524406 AMH524406:AMJ524406 AWD524406:AWF524406 BFZ524406:BGB524406 BPV524406:BPX524406 BZR524406:BZT524406 CJN524406:CJP524406 CTJ524406:CTL524406 DDF524406:DDH524406 DNB524406:DND524406 DWX524406:DWZ524406 EGT524406:EGV524406 EQP524406:EQR524406 FAL524406:FAN524406 FKH524406:FKJ524406 FUD524406:FUF524406 GDZ524406:GEB524406 GNV524406:GNX524406 GXR524406:GXT524406 HHN524406:HHP524406 HRJ524406:HRL524406 IBF524406:IBH524406 ILB524406:ILD524406 IUX524406:IUZ524406 JET524406:JEV524406 JOP524406:JOR524406 JYL524406:JYN524406 KIH524406:KIJ524406 KSD524406:KSF524406 LBZ524406:LCB524406 LLV524406:LLX524406 LVR524406:LVT524406 MFN524406:MFP524406 MPJ524406:MPL524406 MZF524406:MZH524406 NJB524406:NJD524406 NSX524406:NSZ524406 OCT524406:OCV524406 OMP524406:OMR524406 OWL524406:OWN524406 PGH524406:PGJ524406 PQD524406:PQF524406 PZZ524406:QAB524406 QJV524406:QJX524406 QTR524406:QTT524406 RDN524406:RDP524406 RNJ524406:RNL524406 RXF524406:RXH524406 SHB524406:SHD524406 SQX524406:SQZ524406 TAT524406:TAV524406 TKP524406:TKR524406 TUL524406:TUN524406 UEH524406:UEJ524406 UOD524406:UOF524406 UXZ524406:UYB524406 VHV524406:VHX524406 VRR524406:VRT524406 WBN524406:WBP524406 WLJ524406:WLL524406 WVF524406:WVH524406 IT589942:IV589942 SP589942:SR589942 ACL589942:ACN589942 AMH589942:AMJ589942 AWD589942:AWF589942 BFZ589942:BGB589942 BPV589942:BPX589942 BZR589942:BZT589942 CJN589942:CJP589942 CTJ589942:CTL589942 DDF589942:DDH589942 DNB589942:DND589942 DWX589942:DWZ589942 EGT589942:EGV589942 EQP589942:EQR589942 FAL589942:FAN589942 FKH589942:FKJ589942 FUD589942:FUF589942 GDZ589942:GEB589942 GNV589942:GNX589942 GXR589942:GXT589942 HHN589942:HHP589942 HRJ589942:HRL589942 IBF589942:IBH589942 ILB589942:ILD589942 IUX589942:IUZ589942 JET589942:JEV589942 JOP589942:JOR589942 JYL589942:JYN589942 KIH589942:KIJ589942 KSD589942:KSF589942 LBZ589942:LCB589942 LLV589942:LLX589942 LVR589942:LVT589942 MFN589942:MFP589942 MPJ589942:MPL589942 MZF589942:MZH589942 NJB589942:NJD589942 NSX589942:NSZ589942 OCT589942:OCV589942 OMP589942:OMR589942 OWL589942:OWN589942 PGH589942:PGJ589942 PQD589942:PQF589942 PZZ589942:QAB589942 QJV589942:QJX589942 QTR589942:QTT589942 RDN589942:RDP589942 RNJ589942:RNL589942 RXF589942:RXH589942 SHB589942:SHD589942 SQX589942:SQZ589942 TAT589942:TAV589942 TKP589942:TKR589942 TUL589942:TUN589942 UEH589942:UEJ589942 UOD589942:UOF589942 UXZ589942:UYB589942 VHV589942:VHX589942 VRR589942:VRT589942 WBN589942:WBP589942 WLJ589942:WLL589942 WVF589942:WVH589942 IT655478:IV655478 SP655478:SR655478 ACL655478:ACN655478 AMH655478:AMJ655478 AWD655478:AWF655478 BFZ655478:BGB655478 BPV655478:BPX655478 BZR655478:BZT655478 CJN655478:CJP655478 CTJ655478:CTL655478 DDF655478:DDH655478 DNB655478:DND655478 DWX655478:DWZ655478 EGT655478:EGV655478 EQP655478:EQR655478 FAL655478:FAN655478 FKH655478:FKJ655478 FUD655478:FUF655478 GDZ655478:GEB655478 GNV655478:GNX655478 GXR655478:GXT655478 HHN655478:HHP655478 HRJ655478:HRL655478 IBF655478:IBH655478 ILB655478:ILD655478 IUX655478:IUZ655478 JET655478:JEV655478 JOP655478:JOR655478 JYL655478:JYN655478 KIH655478:KIJ655478 KSD655478:KSF655478 LBZ655478:LCB655478 LLV655478:LLX655478 LVR655478:LVT655478 MFN655478:MFP655478 MPJ655478:MPL655478 MZF655478:MZH655478 NJB655478:NJD655478 NSX655478:NSZ655478 OCT655478:OCV655478 OMP655478:OMR655478 OWL655478:OWN655478 PGH655478:PGJ655478 PQD655478:PQF655478 PZZ655478:QAB655478 QJV655478:QJX655478 QTR655478:QTT655478 RDN655478:RDP655478 RNJ655478:RNL655478 RXF655478:RXH655478 SHB655478:SHD655478 SQX655478:SQZ655478 TAT655478:TAV655478 TKP655478:TKR655478 TUL655478:TUN655478 UEH655478:UEJ655478 UOD655478:UOF655478 UXZ655478:UYB655478 VHV655478:VHX655478 VRR655478:VRT655478 WBN655478:WBP655478 WLJ655478:WLL655478 WVF655478:WVH655478 IT721014:IV721014 SP721014:SR721014 ACL721014:ACN721014 AMH721014:AMJ721014 AWD721014:AWF721014 BFZ721014:BGB721014 BPV721014:BPX721014 BZR721014:BZT721014 CJN721014:CJP721014 CTJ721014:CTL721014 DDF721014:DDH721014 DNB721014:DND721014 DWX721014:DWZ721014 EGT721014:EGV721014 EQP721014:EQR721014 FAL721014:FAN721014 FKH721014:FKJ721014 FUD721014:FUF721014 GDZ721014:GEB721014 GNV721014:GNX721014 GXR721014:GXT721014 HHN721014:HHP721014 HRJ721014:HRL721014 IBF721014:IBH721014 ILB721014:ILD721014 IUX721014:IUZ721014 JET721014:JEV721014 JOP721014:JOR721014 JYL721014:JYN721014 KIH721014:KIJ721014 KSD721014:KSF721014 LBZ721014:LCB721014 LLV721014:LLX721014 LVR721014:LVT721014 MFN721014:MFP721014 MPJ721014:MPL721014 MZF721014:MZH721014 NJB721014:NJD721014 NSX721014:NSZ721014 OCT721014:OCV721014 OMP721014:OMR721014 OWL721014:OWN721014 PGH721014:PGJ721014 PQD721014:PQF721014 PZZ721014:QAB721014 QJV721014:QJX721014 QTR721014:QTT721014 RDN721014:RDP721014 RNJ721014:RNL721014 RXF721014:RXH721014 SHB721014:SHD721014 SQX721014:SQZ721014 TAT721014:TAV721014 TKP721014:TKR721014 TUL721014:TUN721014 UEH721014:UEJ721014 UOD721014:UOF721014 UXZ721014:UYB721014 VHV721014:VHX721014 VRR721014:VRT721014 WBN721014:WBP721014 WLJ721014:WLL721014 WVF721014:WVH721014 IT786550:IV786550 SP786550:SR786550 ACL786550:ACN786550 AMH786550:AMJ786550 AWD786550:AWF786550 BFZ786550:BGB786550 BPV786550:BPX786550 BZR786550:BZT786550 CJN786550:CJP786550 CTJ786550:CTL786550 DDF786550:DDH786550 DNB786550:DND786550 DWX786550:DWZ786550 EGT786550:EGV786550 EQP786550:EQR786550 FAL786550:FAN786550 FKH786550:FKJ786550 FUD786550:FUF786550 GDZ786550:GEB786550 GNV786550:GNX786550 GXR786550:GXT786550 HHN786550:HHP786550 HRJ786550:HRL786550 IBF786550:IBH786550 ILB786550:ILD786550 IUX786550:IUZ786550 JET786550:JEV786550 JOP786550:JOR786550 JYL786550:JYN786550 KIH786550:KIJ786550 KSD786550:KSF786550 LBZ786550:LCB786550 LLV786550:LLX786550 LVR786550:LVT786550 MFN786550:MFP786550 MPJ786550:MPL786550 MZF786550:MZH786550 NJB786550:NJD786550 NSX786550:NSZ786550 OCT786550:OCV786550 OMP786550:OMR786550 OWL786550:OWN786550 PGH786550:PGJ786550 PQD786550:PQF786550 PZZ786550:QAB786550 QJV786550:QJX786550 QTR786550:QTT786550 RDN786550:RDP786550 RNJ786550:RNL786550 RXF786550:RXH786550 SHB786550:SHD786550 SQX786550:SQZ786550 TAT786550:TAV786550 TKP786550:TKR786550 TUL786550:TUN786550 UEH786550:UEJ786550 UOD786550:UOF786550 UXZ786550:UYB786550 VHV786550:VHX786550 VRR786550:VRT786550 WBN786550:WBP786550 WLJ786550:WLL786550 WVF786550:WVH786550 IT852086:IV852086 SP852086:SR852086 ACL852086:ACN852086 AMH852086:AMJ852086 AWD852086:AWF852086 BFZ852086:BGB852086 BPV852086:BPX852086 BZR852086:BZT852086 CJN852086:CJP852086 CTJ852086:CTL852086 DDF852086:DDH852086 DNB852086:DND852086 DWX852086:DWZ852086 EGT852086:EGV852086 EQP852086:EQR852086 FAL852086:FAN852086 FKH852086:FKJ852086 FUD852086:FUF852086 GDZ852086:GEB852086 GNV852086:GNX852086 GXR852086:GXT852086 HHN852086:HHP852086 HRJ852086:HRL852086 IBF852086:IBH852086 ILB852086:ILD852086 IUX852086:IUZ852086 JET852086:JEV852086 JOP852086:JOR852086 JYL852086:JYN852086 KIH852086:KIJ852086 KSD852086:KSF852086 LBZ852086:LCB852086 LLV852086:LLX852086 LVR852086:LVT852086 MFN852086:MFP852086 MPJ852086:MPL852086 MZF852086:MZH852086 NJB852086:NJD852086 NSX852086:NSZ852086 OCT852086:OCV852086 OMP852086:OMR852086 OWL852086:OWN852086 PGH852086:PGJ852086 PQD852086:PQF852086 PZZ852086:QAB852086 QJV852086:QJX852086 QTR852086:QTT852086 RDN852086:RDP852086 RNJ852086:RNL852086 RXF852086:RXH852086 SHB852086:SHD852086 SQX852086:SQZ852086 TAT852086:TAV852086 TKP852086:TKR852086 TUL852086:TUN852086 UEH852086:UEJ852086 UOD852086:UOF852086 UXZ852086:UYB852086 VHV852086:VHX852086 VRR852086:VRT852086 WBN852086:WBP852086 WLJ852086:WLL852086 WVF852086:WVH852086 IT917622:IV917622 SP917622:SR917622 ACL917622:ACN917622 AMH917622:AMJ917622 AWD917622:AWF917622 BFZ917622:BGB917622 BPV917622:BPX917622 BZR917622:BZT917622 CJN917622:CJP917622 CTJ917622:CTL917622 DDF917622:DDH917622 DNB917622:DND917622 DWX917622:DWZ917622 EGT917622:EGV917622 EQP917622:EQR917622 FAL917622:FAN917622 FKH917622:FKJ917622 FUD917622:FUF917622 GDZ917622:GEB917622 GNV917622:GNX917622 GXR917622:GXT917622 HHN917622:HHP917622 HRJ917622:HRL917622 IBF917622:IBH917622 ILB917622:ILD917622 IUX917622:IUZ917622 JET917622:JEV917622 JOP917622:JOR917622 JYL917622:JYN917622 KIH917622:KIJ917622 KSD917622:KSF917622 LBZ917622:LCB917622 LLV917622:LLX917622 LVR917622:LVT917622 MFN917622:MFP917622 MPJ917622:MPL917622 MZF917622:MZH917622 NJB917622:NJD917622 NSX917622:NSZ917622 OCT917622:OCV917622 OMP917622:OMR917622 OWL917622:OWN917622 PGH917622:PGJ917622 PQD917622:PQF917622 PZZ917622:QAB917622 QJV917622:QJX917622 QTR917622:QTT917622 RDN917622:RDP917622 RNJ917622:RNL917622 RXF917622:RXH917622 SHB917622:SHD917622 SQX917622:SQZ917622 TAT917622:TAV917622 TKP917622:TKR917622 TUL917622:TUN917622 UEH917622:UEJ917622 UOD917622:UOF917622 UXZ917622:UYB917622 VHV917622:VHX917622 VRR917622:VRT917622 WBN917622:WBP917622 WLJ917622:WLL917622 WVF917622:WVH917622 IT983158:IV983158 SP983158:SR983158 ACL983158:ACN983158 AMH983158:AMJ983158 AWD983158:AWF983158 BFZ983158:BGB983158 BPV983158:BPX983158 BZR983158:BZT983158 CJN983158:CJP983158 CTJ983158:CTL983158 DDF983158:DDH983158 DNB983158:DND983158 DWX983158:DWZ983158 EGT983158:EGV983158 EQP983158:EQR983158 FAL983158:FAN983158 FKH983158:FKJ983158 FUD983158:FUF983158 GDZ983158:GEB983158 GNV983158:GNX983158 GXR983158:GXT983158 HHN983158:HHP983158 HRJ983158:HRL983158 IBF983158:IBH983158 ILB983158:ILD983158 IUX983158:IUZ983158 JET983158:JEV983158 JOP983158:JOR983158 JYL983158:JYN983158 KIH983158:KIJ983158 KSD983158:KSF983158 LBZ983158:LCB983158 LLV983158:LLX983158 LVR983158:LVT983158 MFN983158:MFP983158 MPJ983158:MPL983158 MZF983158:MZH983158 NJB983158:NJD983158 NSX983158:NSZ983158 OCT983158:OCV983158 OMP983158:OMR983158 OWL983158:OWN983158 PGH983158:PGJ983158 PQD983158:PQF983158 PZZ983158:QAB983158 QJV983158:QJX983158 QTR983158:QTT983158 RDN983158:RDP983158 RNJ983158:RNL983158 RXF983158:RXH983158 SHB983158:SHD983158 SQX983158:SQZ983158 TAT983158:TAV983158 TKP983158:TKR983158 TUL983158:TUN983158 UEH983158:UEJ983158 UOD983158:UOF983158 UXZ983158:UYB983158 VHV983158:VHX983158 VRR983158:VRT983158 WBN983158:WBP983158 WLJ983158:WLL983158 WVF983158:WVH983158 IT135:IV135 SP135:SR135 ACL135:ACN135 AMH135:AMJ135 AWD135:AWF135 BFZ135:BGB135 BPV135:BPX135 BZR135:BZT135 CJN135:CJP135 CTJ135:CTL135 DDF135:DDH135 DNB135:DND135 DWX135:DWZ135 EGT135:EGV135 EQP135:EQR135 FAL135:FAN135 FKH135:FKJ135 FUD135:FUF135 GDZ135:GEB135 GNV135:GNX135 GXR135:GXT135 HHN135:HHP135 HRJ135:HRL135 IBF135:IBH135 ILB135:ILD135 IUX135:IUZ135 JET135:JEV135 JOP135:JOR135 JYL135:JYN135 KIH135:KIJ135 KSD135:KSF135 LBZ135:LCB135 LLV135:LLX135 LVR135:LVT135 MFN135:MFP135 MPJ135:MPL135 MZF135:MZH135 NJB135:NJD135 NSX135:NSZ135 OCT135:OCV135 OMP135:OMR135 OWL135:OWN135 PGH135:PGJ135 PQD135:PQF135 PZZ135:QAB135 QJV135:QJX135 QTR135:QTT135 RDN135:RDP135 RNJ135:RNL135 RXF135:RXH135 SHB135:SHD135 SQX135:SQZ135 TAT135:TAV135 TKP135:TKR135 TUL135:TUN135 UEH135:UEJ135 UOD135:UOF135 UXZ135:UYB135 VHV135:VHX135 VRR135:VRT135 WBN135:WBP135 WLJ135:WLL135 WVF135:WVH135 IT65650:IV65650 SP65650:SR65650 ACL65650:ACN65650 AMH65650:AMJ65650 AWD65650:AWF65650 BFZ65650:BGB65650 BPV65650:BPX65650 BZR65650:BZT65650 CJN65650:CJP65650 CTJ65650:CTL65650 DDF65650:DDH65650 DNB65650:DND65650 DWX65650:DWZ65650 EGT65650:EGV65650 EQP65650:EQR65650 FAL65650:FAN65650 FKH65650:FKJ65650 FUD65650:FUF65650 GDZ65650:GEB65650 GNV65650:GNX65650 GXR65650:GXT65650 HHN65650:HHP65650 HRJ65650:HRL65650 IBF65650:IBH65650 ILB65650:ILD65650 IUX65650:IUZ65650 JET65650:JEV65650 JOP65650:JOR65650 JYL65650:JYN65650 KIH65650:KIJ65650 KSD65650:KSF65650 LBZ65650:LCB65650 LLV65650:LLX65650 LVR65650:LVT65650 MFN65650:MFP65650 MPJ65650:MPL65650 MZF65650:MZH65650 NJB65650:NJD65650 NSX65650:NSZ65650 OCT65650:OCV65650 OMP65650:OMR65650 OWL65650:OWN65650 PGH65650:PGJ65650 PQD65650:PQF65650 PZZ65650:QAB65650 QJV65650:QJX65650 QTR65650:QTT65650 RDN65650:RDP65650 RNJ65650:RNL65650 RXF65650:RXH65650 SHB65650:SHD65650 SQX65650:SQZ65650 TAT65650:TAV65650 TKP65650:TKR65650 TUL65650:TUN65650 UEH65650:UEJ65650 UOD65650:UOF65650 UXZ65650:UYB65650 VHV65650:VHX65650 VRR65650:VRT65650 WBN65650:WBP65650 WLJ65650:WLL65650 WVF65650:WVH65650 IT131186:IV131186 SP131186:SR131186 ACL131186:ACN131186 AMH131186:AMJ131186 AWD131186:AWF131186 BFZ131186:BGB131186 BPV131186:BPX131186 BZR131186:BZT131186 CJN131186:CJP131186 CTJ131186:CTL131186 DDF131186:DDH131186 DNB131186:DND131186 DWX131186:DWZ131186 EGT131186:EGV131186 EQP131186:EQR131186 FAL131186:FAN131186 FKH131186:FKJ131186 FUD131186:FUF131186 GDZ131186:GEB131186 GNV131186:GNX131186 GXR131186:GXT131186 HHN131186:HHP131186 HRJ131186:HRL131186 IBF131186:IBH131186 ILB131186:ILD131186 IUX131186:IUZ131186 JET131186:JEV131186 JOP131186:JOR131186 JYL131186:JYN131186 KIH131186:KIJ131186 KSD131186:KSF131186 LBZ131186:LCB131186 LLV131186:LLX131186 LVR131186:LVT131186 MFN131186:MFP131186 MPJ131186:MPL131186 MZF131186:MZH131186 NJB131186:NJD131186 NSX131186:NSZ131186 OCT131186:OCV131186 OMP131186:OMR131186 OWL131186:OWN131186 PGH131186:PGJ131186 PQD131186:PQF131186 PZZ131186:QAB131186 QJV131186:QJX131186 QTR131186:QTT131186 RDN131186:RDP131186 RNJ131186:RNL131186 RXF131186:RXH131186 SHB131186:SHD131186 SQX131186:SQZ131186 TAT131186:TAV131186 TKP131186:TKR131186 TUL131186:TUN131186 UEH131186:UEJ131186 UOD131186:UOF131186 UXZ131186:UYB131186 VHV131186:VHX131186 VRR131186:VRT131186 WBN131186:WBP131186 WLJ131186:WLL131186 WVF131186:WVH131186 IT196722:IV196722 SP196722:SR196722 ACL196722:ACN196722 AMH196722:AMJ196722 AWD196722:AWF196722 BFZ196722:BGB196722 BPV196722:BPX196722 BZR196722:BZT196722 CJN196722:CJP196722 CTJ196722:CTL196722 DDF196722:DDH196722 DNB196722:DND196722 DWX196722:DWZ196722 EGT196722:EGV196722 EQP196722:EQR196722 FAL196722:FAN196722 FKH196722:FKJ196722 FUD196722:FUF196722 GDZ196722:GEB196722 GNV196722:GNX196722 GXR196722:GXT196722 HHN196722:HHP196722 HRJ196722:HRL196722 IBF196722:IBH196722 ILB196722:ILD196722 IUX196722:IUZ196722 JET196722:JEV196722 JOP196722:JOR196722 JYL196722:JYN196722 KIH196722:KIJ196722 KSD196722:KSF196722 LBZ196722:LCB196722 LLV196722:LLX196722 LVR196722:LVT196722 MFN196722:MFP196722 MPJ196722:MPL196722 MZF196722:MZH196722 NJB196722:NJD196722 NSX196722:NSZ196722 OCT196722:OCV196722 OMP196722:OMR196722 OWL196722:OWN196722 PGH196722:PGJ196722 PQD196722:PQF196722 PZZ196722:QAB196722 QJV196722:QJX196722 QTR196722:QTT196722 RDN196722:RDP196722 RNJ196722:RNL196722 RXF196722:RXH196722 SHB196722:SHD196722 SQX196722:SQZ196722 TAT196722:TAV196722 TKP196722:TKR196722 TUL196722:TUN196722 UEH196722:UEJ196722 UOD196722:UOF196722 UXZ196722:UYB196722 VHV196722:VHX196722 VRR196722:VRT196722 WBN196722:WBP196722 WLJ196722:WLL196722 WVF196722:WVH196722 IT262258:IV262258 SP262258:SR262258 ACL262258:ACN262258 AMH262258:AMJ262258 AWD262258:AWF262258 BFZ262258:BGB262258 BPV262258:BPX262258 BZR262258:BZT262258 CJN262258:CJP262258 CTJ262258:CTL262258 DDF262258:DDH262258 DNB262258:DND262258 DWX262258:DWZ262258 EGT262258:EGV262258 EQP262258:EQR262258 FAL262258:FAN262258 FKH262258:FKJ262258 FUD262258:FUF262258 GDZ262258:GEB262258 GNV262258:GNX262258 GXR262258:GXT262258 HHN262258:HHP262258 HRJ262258:HRL262258 IBF262258:IBH262258 ILB262258:ILD262258 IUX262258:IUZ262258 JET262258:JEV262258 JOP262258:JOR262258 JYL262258:JYN262258 KIH262258:KIJ262258 KSD262258:KSF262258 LBZ262258:LCB262258 LLV262258:LLX262258 LVR262258:LVT262258 MFN262258:MFP262258 MPJ262258:MPL262258 MZF262258:MZH262258 NJB262258:NJD262258 NSX262258:NSZ262258 OCT262258:OCV262258 OMP262258:OMR262258 OWL262258:OWN262258 PGH262258:PGJ262258 PQD262258:PQF262258 PZZ262258:QAB262258 QJV262258:QJX262258 QTR262258:QTT262258 RDN262258:RDP262258 RNJ262258:RNL262258 RXF262258:RXH262258 SHB262258:SHD262258 SQX262258:SQZ262258 TAT262258:TAV262258 TKP262258:TKR262258 TUL262258:TUN262258 UEH262258:UEJ262258 UOD262258:UOF262258 UXZ262258:UYB262258 VHV262258:VHX262258 VRR262258:VRT262258 WBN262258:WBP262258 WLJ262258:WLL262258 WVF262258:WVH262258 IT327794:IV327794 SP327794:SR327794 ACL327794:ACN327794 AMH327794:AMJ327794 AWD327794:AWF327794 BFZ327794:BGB327794 BPV327794:BPX327794 BZR327794:BZT327794 CJN327794:CJP327794 CTJ327794:CTL327794 DDF327794:DDH327794 DNB327794:DND327794 DWX327794:DWZ327794 EGT327794:EGV327794 EQP327794:EQR327794 FAL327794:FAN327794 FKH327794:FKJ327794 FUD327794:FUF327794 GDZ327794:GEB327794 GNV327794:GNX327794 GXR327794:GXT327794 HHN327794:HHP327794 HRJ327794:HRL327794 IBF327794:IBH327794 ILB327794:ILD327794 IUX327794:IUZ327794 JET327794:JEV327794 JOP327794:JOR327794 JYL327794:JYN327794 KIH327794:KIJ327794 KSD327794:KSF327794 LBZ327794:LCB327794 LLV327794:LLX327794 LVR327794:LVT327794 MFN327794:MFP327794 MPJ327794:MPL327794 MZF327794:MZH327794 NJB327794:NJD327794 NSX327794:NSZ327794 OCT327794:OCV327794 OMP327794:OMR327794 OWL327794:OWN327794 PGH327794:PGJ327794 PQD327794:PQF327794 PZZ327794:QAB327794 QJV327794:QJX327794 QTR327794:QTT327794 RDN327794:RDP327794 RNJ327794:RNL327794 RXF327794:RXH327794 SHB327794:SHD327794 SQX327794:SQZ327794 TAT327794:TAV327794 TKP327794:TKR327794 TUL327794:TUN327794 UEH327794:UEJ327794 UOD327794:UOF327794 UXZ327794:UYB327794 VHV327794:VHX327794 VRR327794:VRT327794 WBN327794:WBP327794 WLJ327794:WLL327794 WVF327794:WVH327794 IT393330:IV393330 SP393330:SR393330 ACL393330:ACN393330 AMH393330:AMJ393330 AWD393330:AWF393330 BFZ393330:BGB393330 BPV393330:BPX393330 BZR393330:BZT393330 CJN393330:CJP393330 CTJ393330:CTL393330 DDF393330:DDH393330 DNB393330:DND393330 DWX393330:DWZ393330 EGT393330:EGV393330 EQP393330:EQR393330 FAL393330:FAN393330 FKH393330:FKJ393330 FUD393330:FUF393330 GDZ393330:GEB393330 GNV393330:GNX393330 GXR393330:GXT393330 HHN393330:HHP393330 HRJ393330:HRL393330 IBF393330:IBH393330 ILB393330:ILD393330 IUX393330:IUZ393330 JET393330:JEV393330 JOP393330:JOR393330 JYL393330:JYN393330 KIH393330:KIJ393330 KSD393330:KSF393330 LBZ393330:LCB393330 LLV393330:LLX393330 LVR393330:LVT393330 MFN393330:MFP393330 MPJ393330:MPL393330 MZF393330:MZH393330 NJB393330:NJD393330 NSX393330:NSZ393330 OCT393330:OCV393330 OMP393330:OMR393330 OWL393330:OWN393330 PGH393330:PGJ393330 PQD393330:PQF393330 PZZ393330:QAB393330 QJV393330:QJX393330 QTR393330:QTT393330 RDN393330:RDP393330 RNJ393330:RNL393330 RXF393330:RXH393330 SHB393330:SHD393330 SQX393330:SQZ393330 TAT393330:TAV393330 TKP393330:TKR393330 TUL393330:TUN393330 UEH393330:UEJ393330 UOD393330:UOF393330 UXZ393330:UYB393330 VHV393330:VHX393330 VRR393330:VRT393330 WBN393330:WBP393330 WLJ393330:WLL393330 WVF393330:WVH393330 IT458866:IV458866 SP458866:SR458866 ACL458866:ACN458866 AMH458866:AMJ458866 AWD458866:AWF458866 BFZ458866:BGB458866 BPV458866:BPX458866 BZR458866:BZT458866 CJN458866:CJP458866 CTJ458866:CTL458866 DDF458866:DDH458866 DNB458866:DND458866 DWX458866:DWZ458866 EGT458866:EGV458866 EQP458866:EQR458866 FAL458866:FAN458866 FKH458866:FKJ458866 FUD458866:FUF458866 GDZ458866:GEB458866 GNV458866:GNX458866 GXR458866:GXT458866 HHN458866:HHP458866 HRJ458866:HRL458866 IBF458866:IBH458866 ILB458866:ILD458866 IUX458866:IUZ458866 JET458866:JEV458866 JOP458866:JOR458866 JYL458866:JYN458866 KIH458866:KIJ458866 KSD458866:KSF458866 LBZ458866:LCB458866 LLV458866:LLX458866 LVR458866:LVT458866 MFN458866:MFP458866 MPJ458866:MPL458866 MZF458866:MZH458866 NJB458866:NJD458866 NSX458866:NSZ458866 OCT458866:OCV458866 OMP458866:OMR458866 OWL458866:OWN458866 PGH458866:PGJ458866 PQD458866:PQF458866 PZZ458866:QAB458866 QJV458866:QJX458866 QTR458866:QTT458866 RDN458866:RDP458866 RNJ458866:RNL458866 RXF458866:RXH458866 SHB458866:SHD458866 SQX458866:SQZ458866 TAT458866:TAV458866 TKP458866:TKR458866 TUL458866:TUN458866 UEH458866:UEJ458866 UOD458866:UOF458866 UXZ458866:UYB458866 VHV458866:VHX458866 VRR458866:VRT458866 WBN458866:WBP458866 WLJ458866:WLL458866 WVF458866:WVH458866 IT524402:IV524402 SP524402:SR524402 ACL524402:ACN524402 AMH524402:AMJ524402 AWD524402:AWF524402 BFZ524402:BGB524402 BPV524402:BPX524402 BZR524402:BZT524402 CJN524402:CJP524402 CTJ524402:CTL524402 DDF524402:DDH524402 DNB524402:DND524402 DWX524402:DWZ524402 EGT524402:EGV524402 EQP524402:EQR524402 FAL524402:FAN524402 FKH524402:FKJ524402 FUD524402:FUF524402 GDZ524402:GEB524402 GNV524402:GNX524402 GXR524402:GXT524402 HHN524402:HHP524402 HRJ524402:HRL524402 IBF524402:IBH524402 ILB524402:ILD524402 IUX524402:IUZ524402 JET524402:JEV524402 JOP524402:JOR524402 JYL524402:JYN524402 KIH524402:KIJ524402 KSD524402:KSF524402 LBZ524402:LCB524402 LLV524402:LLX524402 LVR524402:LVT524402 MFN524402:MFP524402 MPJ524402:MPL524402 MZF524402:MZH524402 NJB524402:NJD524402 NSX524402:NSZ524402 OCT524402:OCV524402 OMP524402:OMR524402 OWL524402:OWN524402 PGH524402:PGJ524402 PQD524402:PQF524402 PZZ524402:QAB524402 QJV524402:QJX524402 QTR524402:QTT524402 RDN524402:RDP524402 RNJ524402:RNL524402 RXF524402:RXH524402 SHB524402:SHD524402 SQX524402:SQZ524402 TAT524402:TAV524402 TKP524402:TKR524402 TUL524402:TUN524402 UEH524402:UEJ524402 UOD524402:UOF524402 UXZ524402:UYB524402 VHV524402:VHX524402 VRR524402:VRT524402 WBN524402:WBP524402 WLJ524402:WLL524402 WVF524402:WVH524402 IT589938:IV589938 SP589938:SR589938 ACL589938:ACN589938 AMH589938:AMJ589938 AWD589938:AWF589938 BFZ589938:BGB589938 BPV589938:BPX589938 BZR589938:BZT589938 CJN589938:CJP589938 CTJ589938:CTL589938 DDF589938:DDH589938 DNB589938:DND589938 DWX589938:DWZ589938 EGT589938:EGV589938 EQP589938:EQR589938 FAL589938:FAN589938 FKH589938:FKJ589938 FUD589938:FUF589938 GDZ589938:GEB589938 GNV589938:GNX589938 GXR589938:GXT589938 HHN589938:HHP589938 HRJ589938:HRL589938 IBF589938:IBH589938 ILB589938:ILD589938 IUX589938:IUZ589938 JET589938:JEV589938 JOP589938:JOR589938 JYL589938:JYN589938 KIH589938:KIJ589938 KSD589938:KSF589938 LBZ589938:LCB589938 LLV589938:LLX589938 LVR589938:LVT589938 MFN589938:MFP589938 MPJ589938:MPL589938 MZF589938:MZH589938 NJB589938:NJD589938 NSX589938:NSZ589938 OCT589938:OCV589938 OMP589938:OMR589938 OWL589938:OWN589938 PGH589938:PGJ589938 PQD589938:PQF589938 PZZ589938:QAB589938 QJV589938:QJX589938 QTR589938:QTT589938 RDN589938:RDP589938 RNJ589938:RNL589938 RXF589938:RXH589938 SHB589938:SHD589938 SQX589938:SQZ589938 TAT589938:TAV589938 TKP589938:TKR589938 TUL589938:TUN589938 UEH589938:UEJ589938 UOD589938:UOF589938 UXZ589938:UYB589938 VHV589938:VHX589938 VRR589938:VRT589938 WBN589938:WBP589938 WLJ589938:WLL589938 WVF589938:WVH589938 IT655474:IV655474 SP655474:SR655474 ACL655474:ACN655474 AMH655474:AMJ655474 AWD655474:AWF655474 BFZ655474:BGB655474 BPV655474:BPX655474 BZR655474:BZT655474 CJN655474:CJP655474 CTJ655474:CTL655474 DDF655474:DDH655474 DNB655474:DND655474 DWX655474:DWZ655474 EGT655474:EGV655474 EQP655474:EQR655474 FAL655474:FAN655474 FKH655474:FKJ655474 FUD655474:FUF655474 GDZ655474:GEB655474 GNV655474:GNX655474 GXR655474:GXT655474 HHN655474:HHP655474 HRJ655474:HRL655474 IBF655474:IBH655474 ILB655474:ILD655474 IUX655474:IUZ655474 JET655474:JEV655474 JOP655474:JOR655474 JYL655474:JYN655474 KIH655474:KIJ655474 KSD655474:KSF655474 LBZ655474:LCB655474 LLV655474:LLX655474 LVR655474:LVT655474 MFN655474:MFP655474 MPJ655474:MPL655474 MZF655474:MZH655474 NJB655474:NJD655474 NSX655474:NSZ655474 OCT655474:OCV655474 OMP655474:OMR655474 OWL655474:OWN655474 PGH655474:PGJ655474 PQD655474:PQF655474 PZZ655474:QAB655474 QJV655474:QJX655474 QTR655474:QTT655474 RDN655474:RDP655474 RNJ655474:RNL655474 RXF655474:RXH655474 SHB655474:SHD655474 SQX655474:SQZ655474 TAT655474:TAV655474 TKP655474:TKR655474 TUL655474:TUN655474 UEH655474:UEJ655474 UOD655474:UOF655474 UXZ655474:UYB655474 VHV655474:VHX655474 VRR655474:VRT655474 WBN655474:WBP655474 WLJ655474:WLL655474 WVF655474:WVH655474 IT721010:IV721010 SP721010:SR721010 ACL721010:ACN721010 AMH721010:AMJ721010 AWD721010:AWF721010 BFZ721010:BGB721010 BPV721010:BPX721010 BZR721010:BZT721010 CJN721010:CJP721010 CTJ721010:CTL721010 DDF721010:DDH721010 DNB721010:DND721010 DWX721010:DWZ721010 EGT721010:EGV721010 EQP721010:EQR721010 FAL721010:FAN721010 FKH721010:FKJ721010 FUD721010:FUF721010 GDZ721010:GEB721010 GNV721010:GNX721010 GXR721010:GXT721010 HHN721010:HHP721010 HRJ721010:HRL721010 IBF721010:IBH721010 ILB721010:ILD721010 IUX721010:IUZ721010 JET721010:JEV721010 JOP721010:JOR721010 JYL721010:JYN721010 KIH721010:KIJ721010 KSD721010:KSF721010 LBZ721010:LCB721010 LLV721010:LLX721010 LVR721010:LVT721010 MFN721010:MFP721010 MPJ721010:MPL721010 MZF721010:MZH721010 NJB721010:NJD721010 NSX721010:NSZ721010 OCT721010:OCV721010 OMP721010:OMR721010 OWL721010:OWN721010 PGH721010:PGJ721010 PQD721010:PQF721010 PZZ721010:QAB721010 QJV721010:QJX721010 QTR721010:QTT721010 RDN721010:RDP721010 RNJ721010:RNL721010 RXF721010:RXH721010 SHB721010:SHD721010 SQX721010:SQZ721010 TAT721010:TAV721010 TKP721010:TKR721010 TUL721010:TUN721010 UEH721010:UEJ721010 UOD721010:UOF721010 UXZ721010:UYB721010 VHV721010:VHX721010 VRR721010:VRT721010 WBN721010:WBP721010 WLJ721010:WLL721010 WVF721010:WVH721010 IT786546:IV786546 SP786546:SR786546 ACL786546:ACN786546 AMH786546:AMJ786546 AWD786546:AWF786546 BFZ786546:BGB786546 BPV786546:BPX786546 BZR786546:BZT786546 CJN786546:CJP786546 CTJ786546:CTL786546 DDF786546:DDH786546 DNB786546:DND786546 DWX786546:DWZ786546 EGT786546:EGV786546 EQP786546:EQR786546 FAL786546:FAN786546 FKH786546:FKJ786546 FUD786546:FUF786546 GDZ786546:GEB786546 GNV786546:GNX786546 GXR786546:GXT786546 HHN786546:HHP786546 HRJ786546:HRL786546 IBF786546:IBH786546 ILB786546:ILD786546 IUX786546:IUZ786546 JET786546:JEV786546 JOP786546:JOR786546 JYL786546:JYN786546 KIH786546:KIJ786546 KSD786546:KSF786546 LBZ786546:LCB786546 LLV786546:LLX786546 LVR786546:LVT786546 MFN786546:MFP786546 MPJ786546:MPL786546 MZF786546:MZH786546 NJB786546:NJD786546 NSX786546:NSZ786546 OCT786546:OCV786546 OMP786546:OMR786546 OWL786546:OWN786546 PGH786546:PGJ786546 PQD786546:PQF786546 PZZ786546:QAB786546 QJV786546:QJX786546 QTR786546:QTT786546 RDN786546:RDP786546 RNJ786546:RNL786546 RXF786546:RXH786546 SHB786546:SHD786546 SQX786546:SQZ786546 TAT786546:TAV786546 TKP786546:TKR786546 TUL786546:TUN786546 UEH786546:UEJ786546 UOD786546:UOF786546 UXZ786546:UYB786546 VHV786546:VHX786546 VRR786546:VRT786546 WBN786546:WBP786546 WLJ786546:WLL786546 WVF786546:WVH786546 IT852082:IV852082 SP852082:SR852082 ACL852082:ACN852082 AMH852082:AMJ852082 AWD852082:AWF852082 BFZ852082:BGB852082 BPV852082:BPX852082 BZR852082:BZT852082 CJN852082:CJP852082 CTJ852082:CTL852082 DDF852082:DDH852082 DNB852082:DND852082 DWX852082:DWZ852082 EGT852082:EGV852082 EQP852082:EQR852082 FAL852082:FAN852082 FKH852082:FKJ852082 FUD852082:FUF852082 GDZ852082:GEB852082 GNV852082:GNX852082 GXR852082:GXT852082 HHN852082:HHP852082 HRJ852082:HRL852082 IBF852082:IBH852082 ILB852082:ILD852082 IUX852082:IUZ852082 JET852082:JEV852082 JOP852082:JOR852082 JYL852082:JYN852082 KIH852082:KIJ852082 KSD852082:KSF852082 LBZ852082:LCB852082 LLV852082:LLX852082 LVR852082:LVT852082 MFN852082:MFP852082 MPJ852082:MPL852082 MZF852082:MZH852082 NJB852082:NJD852082 NSX852082:NSZ852082 OCT852082:OCV852082 OMP852082:OMR852082 OWL852082:OWN852082 PGH852082:PGJ852082 PQD852082:PQF852082 PZZ852082:QAB852082 QJV852082:QJX852082 QTR852082:QTT852082 RDN852082:RDP852082 RNJ852082:RNL852082 RXF852082:RXH852082 SHB852082:SHD852082 SQX852082:SQZ852082 TAT852082:TAV852082 TKP852082:TKR852082 TUL852082:TUN852082 UEH852082:UEJ852082 UOD852082:UOF852082 UXZ852082:UYB852082 VHV852082:VHX852082 VRR852082:VRT852082 WBN852082:WBP852082 WLJ852082:WLL852082 WVF852082:WVH852082 IT917618:IV917618 SP917618:SR917618 ACL917618:ACN917618 AMH917618:AMJ917618 AWD917618:AWF917618 BFZ917618:BGB917618 BPV917618:BPX917618 BZR917618:BZT917618 CJN917618:CJP917618 CTJ917618:CTL917618 DDF917618:DDH917618 DNB917618:DND917618 DWX917618:DWZ917618 EGT917618:EGV917618 EQP917618:EQR917618 FAL917618:FAN917618 FKH917618:FKJ917618 FUD917618:FUF917618 GDZ917618:GEB917618 GNV917618:GNX917618 GXR917618:GXT917618 HHN917618:HHP917618 HRJ917618:HRL917618 IBF917618:IBH917618 ILB917618:ILD917618 IUX917618:IUZ917618 JET917618:JEV917618 JOP917618:JOR917618 JYL917618:JYN917618 KIH917618:KIJ917618 KSD917618:KSF917618 LBZ917618:LCB917618 LLV917618:LLX917618 LVR917618:LVT917618 MFN917618:MFP917618 MPJ917618:MPL917618 MZF917618:MZH917618 NJB917618:NJD917618 NSX917618:NSZ917618 OCT917618:OCV917618 OMP917618:OMR917618 OWL917618:OWN917618 PGH917618:PGJ917618 PQD917618:PQF917618 PZZ917618:QAB917618 QJV917618:QJX917618 QTR917618:QTT917618 RDN917618:RDP917618 RNJ917618:RNL917618 RXF917618:RXH917618 SHB917618:SHD917618 SQX917618:SQZ917618 TAT917618:TAV917618 TKP917618:TKR917618 TUL917618:TUN917618 UEH917618:UEJ917618 UOD917618:UOF917618 UXZ917618:UYB917618 VHV917618:VHX917618 VRR917618:VRT917618 WBN917618:WBP917618 WLJ917618:WLL917618 WVF917618:WVH917618 IT983154:IV983154 SP983154:SR983154 ACL983154:ACN983154 AMH983154:AMJ983154 AWD983154:AWF983154 BFZ983154:BGB983154 BPV983154:BPX983154 BZR983154:BZT983154 CJN983154:CJP983154 CTJ983154:CTL983154 DDF983154:DDH983154 DNB983154:DND983154 DWX983154:DWZ983154 EGT983154:EGV983154 EQP983154:EQR983154 FAL983154:FAN983154 FKH983154:FKJ983154 FUD983154:FUF983154 GDZ983154:GEB983154 GNV983154:GNX983154 GXR983154:GXT983154 HHN983154:HHP983154 HRJ983154:HRL983154 IBF983154:IBH983154 ILB983154:ILD983154 IUX983154:IUZ983154 JET983154:JEV983154 JOP983154:JOR983154 JYL983154:JYN983154 KIH983154:KIJ983154 KSD983154:KSF983154 LBZ983154:LCB983154 LLV983154:LLX983154 LVR983154:LVT983154 MFN983154:MFP983154 MPJ983154:MPL983154 MZF983154:MZH983154 NJB983154:NJD983154 NSX983154:NSZ983154 OCT983154:OCV983154 OMP983154:OMR983154 OWL983154:OWN983154 PGH983154:PGJ983154 PQD983154:PQF983154 PZZ983154:QAB983154 QJV983154:QJX983154 QTR983154:QTT983154 RDN983154:RDP983154 RNJ983154:RNL983154 RXF983154:RXH983154 SHB983154:SHD983154 SQX983154:SQZ983154 TAT983154:TAV983154 TKP983154:TKR983154 TUL983154:TUN983154 UEH983154:UEJ983154 UOD983154:UOF983154 UXZ983154:UYB983154 VHV983154:VHX983154 VRR983154:VRT983154 WBN983154:WBP983154 WLJ983154:WLL983154 WVF983154:WVH983154 IQ136:IV138 SM136:SR138 ACI136:ACN138 AME136:AMJ138 AWA136:AWF138 BFW136:BGB138 BPS136:BPX138 BZO136:BZT138 CJK136:CJP138 CTG136:CTL138 DDC136:DDH138 DMY136:DND138 DWU136:DWZ138 EGQ136:EGV138 EQM136:EQR138 FAI136:FAN138 FKE136:FKJ138 FUA136:FUF138 GDW136:GEB138 GNS136:GNX138 GXO136:GXT138 HHK136:HHP138 HRG136:HRL138 IBC136:IBH138 IKY136:ILD138 IUU136:IUZ138 JEQ136:JEV138 JOM136:JOR138 JYI136:JYN138 KIE136:KIJ138 KSA136:KSF138 LBW136:LCB138 LLS136:LLX138 LVO136:LVT138 MFK136:MFP138 MPG136:MPL138 MZC136:MZH138 NIY136:NJD138 NSU136:NSZ138 OCQ136:OCV138 OMM136:OMR138 OWI136:OWN138 PGE136:PGJ138 PQA136:PQF138 PZW136:QAB138 QJS136:QJX138 QTO136:QTT138 RDK136:RDP138 RNG136:RNL138 RXC136:RXH138 SGY136:SHD138 SQU136:SQZ138 TAQ136:TAV138 TKM136:TKR138 TUI136:TUN138 UEE136:UEJ138 UOA136:UOF138 UXW136:UYB138 VHS136:VHX138 VRO136:VRT138 WBK136:WBP138 WLG136:WLL138 WVC136:WVH138 IQ65651:IV65653 SM65651:SR65653 ACI65651:ACN65653 AME65651:AMJ65653 AWA65651:AWF65653 BFW65651:BGB65653 BPS65651:BPX65653 BZO65651:BZT65653 CJK65651:CJP65653 CTG65651:CTL65653 DDC65651:DDH65653 DMY65651:DND65653 DWU65651:DWZ65653 EGQ65651:EGV65653 EQM65651:EQR65653 FAI65651:FAN65653 FKE65651:FKJ65653 FUA65651:FUF65653 GDW65651:GEB65653 GNS65651:GNX65653 GXO65651:GXT65653 HHK65651:HHP65653 HRG65651:HRL65653 IBC65651:IBH65653 IKY65651:ILD65653 IUU65651:IUZ65653 JEQ65651:JEV65653 JOM65651:JOR65653 JYI65651:JYN65653 KIE65651:KIJ65653 KSA65651:KSF65653 LBW65651:LCB65653 LLS65651:LLX65653 LVO65651:LVT65653 MFK65651:MFP65653 MPG65651:MPL65653 MZC65651:MZH65653 NIY65651:NJD65653 NSU65651:NSZ65653 OCQ65651:OCV65653 OMM65651:OMR65653 OWI65651:OWN65653 PGE65651:PGJ65653 PQA65651:PQF65653 PZW65651:QAB65653 QJS65651:QJX65653 QTO65651:QTT65653 RDK65651:RDP65653 RNG65651:RNL65653 RXC65651:RXH65653 SGY65651:SHD65653 SQU65651:SQZ65653 TAQ65651:TAV65653 TKM65651:TKR65653 TUI65651:TUN65653 UEE65651:UEJ65653 UOA65651:UOF65653 UXW65651:UYB65653 VHS65651:VHX65653 VRO65651:VRT65653 WBK65651:WBP65653 WLG65651:WLL65653 WVC65651:WVH65653 IQ131187:IV131189 SM131187:SR131189 ACI131187:ACN131189 AME131187:AMJ131189 AWA131187:AWF131189 BFW131187:BGB131189 BPS131187:BPX131189 BZO131187:BZT131189 CJK131187:CJP131189 CTG131187:CTL131189 DDC131187:DDH131189 DMY131187:DND131189 DWU131187:DWZ131189 EGQ131187:EGV131189 EQM131187:EQR131189 FAI131187:FAN131189 FKE131187:FKJ131189 FUA131187:FUF131189 GDW131187:GEB131189 GNS131187:GNX131189 GXO131187:GXT131189 HHK131187:HHP131189 HRG131187:HRL131189 IBC131187:IBH131189 IKY131187:ILD131189 IUU131187:IUZ131189 JEQ131187:JEV131189 JOM131187:JOR131189 JYI131187:JYN131189 KIE131187:KIJ131189 KSA131187:KSF131189 LBW131187:LCB131189 LLS131187:LLX131189 LVO131187:LVT131189 MFK131187:MFP131189 MPG131187:MPL131189 MZC131187:MZH131189 NIY131187:NJD131189 NSU131187:NSZ131189 OCQ131187:OCV131189 OMM131187:OMR131189 OWI131187:OWN131189 PGE131187:PGJ131189 PQA131187:PQF131189 PZW131187:QAB131189 QJS131187:QJX131189 QTO131187:QTT131189 RDK131187:RDP131189 RNG131187:RNL131189 RXC131187:RXH131189 SGY131187:SHD131189 SQU131187:SQZ131189 TAQ131187:TAV131189 TKM131187:TKR131189 TUI131187:TUN131189 UEE131187:UEJ131189 UOA131187:UOF131189 UXW131187:UYB131189 VHS131187:VHX131189 VRO131187:VRT131189 WBK131187:WBP131189 WLG131187:WLL131189 WVC131187:WVH131189 IQ196723:IV196725 SM196723:SR196725 ACI196723:ACN196725 AME196723:AMJ196725 AWA196723:AWF196725 BFW196723:BGB196725 BPS196723:BPX196725 BZO196723:BZT196725 CJK196723:CJP196725 CTG196723:CTL196725 DDC196723:DDH196725 DMY196723:DND196725 DWU196723:DWZ196725 EGQ196723:EGV196725 EQM196723:EQR196725 FAI196723:FAN196725 FKE196723:FKJ196725 FUA196723:FUF196725 GDW196723:GEB196725 GNS196723:GNX196725 GXO196723:GXT196725 HHK196723:HHP196725 HRG196723:HRL196725 IBC196723:IBH196725 IKY196723:ILD196725 IUU196723:IUZ196725 JEQ196723:JEV196725 JOM196723:JOR196725 JYI196723:JYN196725 KIE196723:KIJ196725 KSA196723:KSF196725 LBW196723:LCB196725 LLS196723:LLX196725 LVO196723:LVT196725 MFK196723:MFP196725 MPG196723:MPL196725 MZC196723:MZH196725 NIY196723:NJD196725 NSU196723:NSZ196725 OCQ196723:OCV196725 OMM196723:OMR196725 OWI196723:OWN196725 PGE196723:PGJ196725 PQA196723:PQF196725 PZW196723:QAB196725 QJS196723:QJX196725 QTO196723:QTT196725 RDK196723:RDP196725 RNG196723:RNL196725 RXC196723:RXH196725 SGY196723:SHD196725 SQU196723:SQZ196725 TAQ196723:TAV196725 TKM196723:TKR196725 TUI196723:TUN196725 UEE196723:UEJ196725 UOA196723:UOF196725 UXW196723:UYB196725 VHS196723:VHX196725 VRO196723:VRT196725 WBK196723:WBP196725 WLG196723:WLL196725 WVC196723:WVH196725 IQ262259:IV262261 SM262259:SR262261 ACI262259:ACN262261 AME262259:AMJ262261 AWA262259:AWF262261 BFW262259:BGB262261 BPS262259:BPX262261 BZO262259:BZT262261 CJK262259:CJP262261 CTG262259:CTL262261 DDC262259:DDH262261 DMY262259:DND262261 DWU262259:DWZ262261 EGQ262259:EGV262261 EQM262259:EQR262261 FAI262259:FAN262261 FKE262259:FKJ262261 FUA262259:FUF262261 GDW262259:GEB262261 GNS262259:GNX262261 GXO262259:GXT262261 HHK262259:HHP262261 HRG262259:HRL262261 IBC262259:IBH262261 IKY262259:ILD262261 IUU262259:IUZ262261 JEQ262259:JEV262261 JOM262259:JOR262261 JYI262259:JYN262261 KIE262259:KIJ262261 KSA262259:KSF262261 LBW262259:LCB262261 LLS262259:LLX262261 LVO262259:LVT262261 MFK262259:MFP262261 MPG262259:MPL262261 MZC262259:MZH262261 NIY262259:NJD262261 NSU262259:NSZ262261 OCQ262259:OCV262261 OMM262259:OMR262261 OWI262259:OWN262261 PGE262259:PGJ262261 PQA262259:PQF262261 PZW262259:QAB262261 QJS262259:QJX262261 QTO262259:QTT262261 RDK262259:RDP262261 RNG262259:RNL262261 RXC262259:RXH262261 SGY262259:SHD262261 SQU262259:SQZ262261 TAQ262259:TAV262261 TKM262259:TKR262261 TUI262259:TUN262261 UEE262259:UEJ262261 UOA262259:UOF262261 UXW262259:UYB262261 VHS262259:VHX262261 VRO262259:VRT262261 WBK262259:WBP262261 WLG262259:WLL262261 WVC262259:WVH262261 IQ327795:IV327797 SM327795:SR327797 ACI327795:ACN327797 AME327795:AMJ327797 AWA327795:AWF327797 BFW327795:BGB327797 BPS327795:BPX327797 BZO327795:BZT327797 CJK327795:CJP327797 CTG327795:CTL327797 DDC327795:DDH327797 DMY327795:DND327797 DWU327795:DWZ327797 EGQ327795:EGV327797 EQM327795:EQR327797 FAI327795:FAN327797 FKE327795:FKJ327797 FUA327795:FUF327797 GDW327795:GEB327797 GNS327795:GNX327797 GXO327795:GXT327797 HHK327795:HHP327797 HRG327795:HRL327797 IBC327795:IBH327797 IKY327795:ILD327797 IUU327795:IUZ327797 JEQ327795:JEV327797 JOM327795:JOR327797 JYI327795:JYN327797 KIE327795:KIJ327797 KSA327795:KSF327797 LBW327795:LCB327797 LLS327795:LLX327797 LVO327795:LVT327797 MFK327795:MFP327797 MPG327795:MPL327797 MZC327795:MZH327797 NIY327795:NJD327797 NSU327795:NSZ327797 OCQ327795:OCV327797 OMM327795:OMR327797 OWI327795:OWN327797 PGE327795:PGJ327797 PQA327795:PQF327797 PZW327795:QAB327797 QJS327795:QJX327797 QTO327795:QTT327797 RDK327795:RDP327797 RNG327795:RNL327797 RXC327795:RXH327797 SGY327795:SHD327797 SQU327795:SQZ327797 TAQ327795:TAV327797 TKM327795:TKR327797 TUI327795:TUN327797 UEE327795:UEJ327797 UOA327795:UOF327797 UXW327795:UYB327797 VHS327795:VHX327797 VRO327795:VRT327797 WBK327795:WBP327797 WLG327795:WLL327797 WVC327795:WVH327797 IQ393331:IV393333 SM393331:SR393333 ACI393331:ACN393333 AME393331:AMJ393333 AWA393331:AWF393333 BFW393331:BGB393333 BPS393331:BPX393333 BZO393331:BZT393333 CJK393331:CJP393333 CTG393331:CTL393333 DDC393331:DDH393333 DMY393331:DND393333 DWU393331:DWZ393333 EGQ393331:EGV393333 EQM393331:EQR393333 FAI393331:FAN393333 FKE393331:FKJ393333 FUA393331:FUF393333 GDW393331:GEB393333 GNS393331:GNX393333 GXO393331:GXT393333 HHK393331:HHP393333 HRG393331:HRL393333 IBC393331:IBH393333 IKY393331:ILD393333 IUU393331:IUZ393333 JEQ393331:JEV393333 JOM393331:JOR393333 JYI393331:JYN393333 KIE393331:KIJ393333 KSA393331:KSF393333 LBW393331:LCB393333 LLS393331:LLX393333 LVO393331:LVT393333 MFK393331:MFP393333 MPG393331:MPL393333 MZC393331:MZH393333 NIY393331:NJD393333 NSU393331:NSZ393333 OCQ393331:OCV393333 OMM393331:OMR393333 OWI393331:OWN393333 PGE393331:PGJ393333 PQA393331:PQF393333 PZW393331:QAB393333 QJS393331:QJX393333 QTO393331:QTT393333 RDK393331:RDP393333 RNG393331:RNL393333 RXC393331:RXH393333 SGY393331:SHD393333 SQU393331:SQZ393333 TAQ393331:TAV393333 TKM393331:TKR393333 TUI393331:TUN393333 UEE393331:UEJ393333 UOA393331:UOF393333 UXW393331:UYB393333 VHS393331:VHX393333 VRO393331:VRT393333 WBK393331:WBP393333 WLG393331:WLL393333 WVC393331:WVH393333 IQ458867:IV458869 SM458867:SR458869 ACI458867:ACN458869 AME458867:AMJ458869 AWA458867:AWF458869 BFW458867:BGB458869 BPS458867:BPX458869 BZO458867:BZT458869 CJK458867:CJP458869 CTG458867:CTL458869 DDC458867:DDH458869 DMY458867:DND458869 DWU458867:DWZ458869 EGQ458867:EGV458869 EQM458867:EQR458869 FAI458867:FAN458869 FKE458867:FKJ458869 FUA458867:FUF458869 GDW458867:GEB458869 GNS458867:GNX458869 GXO458867:GXT458869 HHK458867:HHP458869 HRG458867:HRL458869 IBC458867:IBH458869 IKY458867:ILD458869 IUU458867:IUZ458869 JEQ458867:JEV458869 JOM458867:JOR458869 JYI458867:JYN458869 KIE458867:KIJ458869 KSA458867:KSF458869 LBW458867:LCB458869 LLS458867:LLX458869 LVO458867:LVT458869 MFK458867:MFP458869 MPG458867:MPL458869 MZC458867:MZH458869 NIY458867:NJD458869 NSU458867:NSZ458869 OCQ458867:OCV458869 OMM458867:OMR458869 OWI458867:OWN458869 PGE458867:PGJ458869 PQA458867:PQF458869 PZW458867:QAB458869 QJS458867:QJX458869 QTO458867:QTT458869 RDK458867:RDP458869 RNG458867:RNL458869 RXC458867:RXH458869 SGY458867:SHD458869 SQU458867:SQZ458869 TAQ458867:TAV458869 TKM458867:TKR458869 TUI458867:TUN458869 UEE458867:UEJ458869 UOA458867:UOF458869 UXW458867:UYB458869 VHS458867:VHX458869 VRO458867:VRT458869 WBK458867:WBP458869 WLG458867:WLL458869 WVC458867:WVH458869 IQ524403:IV524405 SM524403:SR524405 ACI524403:ACN524405 AME524403:AMJ524405 AWA524403:AWF524405 BFW524403:BGB524405 BPS524403:BPX524405 BZO524403:BZT524405 CJK524403:CJP524405 CTG524403:CTL524405 DDC524403:DDH524405 DMY524403:DND524405 DWU524403:DWZ524405 EGQ524403:EGV524405 EQM524403:EQR524405 FAI524403:FAN524405 FKE524403:FKJ524405 FUA524403:FUF524405 GDW524403:GEB524405 GNS524403:GNX524405 GXO524403:GXT524405 HHK524403:HHP524405 HRG524403:HRL524405 IBC524403:IBH524405 IKY524403:ILD524405 IUU524403:IUZ524405 JEQ524403:JEV524405 JOM524403:JOR524405 JYI524403:JYN524405 KIE524403:KIJ524405 KSA524403:KSF524405 LBW524403:LCB524405 LLS524403:LLX524405 LVO524403:LVT524405 MFK524403:MFP524405 MPG524403:MPL524405 MZC524403:MZH524405 NIY524403:NJD524405 NSU524403:NSZ524405 OCQ524403:OCV524405 OMM524403:OMR524405 OWI524403:OWN524405 PGE524403:PGJ524405 PQA524403:PQF524405 PZW524403:QAB524405 QJS524403:QJX524405 QTO524403:QTT524405 RDK524403:RDP524405 RNG524403:RNL524405 RXC524403:RXH524405 SGY524403:SHD524405 SQU524403:SQZ524405 TAQ524403:TAV524405 TKM524403:TKR524405 TUI524403:TUN524405 UEE524403:UEJ524405 UOA524403:UOF524405 UXW524403:UYB524405 VHS524403:VHX524405 VRO524403:VRT524405 WBK524403:WBP524405 WLG524403:WLL524405 WVC524403:WVH524405 IQ589939:IV589941 SM589939:SR589941 ACI589939:ACN589941 AME589939:AMJ589941 AWA589939:AWF589941 BFW589939:BGB589941 BPS589939:BPX589941 BZO589939:BZT589941 CJK589939:CJP589941 CTG589939:CTL589941 DDC589939:DDH589941 DMY589939:DND589941 DWU589939:DWZ589941 EGQ589939:EGV589941 EQM589939:EQR589941 FAI589939:FAN589941 FKE589939:FKJ589941 FUA589939:FUF589941 GDW589939:GEB589941 GNS589939:GNX589941 GXO589939:GXT589941 HHK589939:HHP589941 HRG589939:HRL589941 IBC589939:IBH589941 IKY589939:ILD589941 IUU589939:IUZ589941 JEQ589939:JEV589941 JOM589939:JOR589941 JYI589939:JYN589941 KIE589939:KIJ589941 KSA589939:KSF589941 LBW589939:LCB589941 LLS589939:LLX589941 LVO589939:LVT589941 MFK589939:MFP589941 MPG589939:MPL589941 MZC589939:MZH589941 NIY589939:NJD589941 NSU589939:NSZ589941 OCQ589939:OCV589941 OMM589939:OMR589941 OWI589939:OWN589941 PGE589939:PGJ589941 PQA589939:PQF589941 PZW589939:QAB589941 QJS589939:QJX589941 QTO589939:QTT589941 RDK589939:RDP589941 RNG589939:RNL589941 RXC589939:RXH589941 SGY589939:SHD589941 SQU589939:SQZ589941 TAQ589939:TAV589941 TKM589939:TKR589941 TUI589939:TUN589941 UEE589939:UEJ589941 UOA589939:UOF589941 UXW589939:UYB589941 VHS589939:VHX589941 VRO589939:VRT589941 WBK589939:WBP589941 WLG589939:WLL589941 WVC589939:WVH589941 IQ655475:IV655477 SM655475:SR655477 ACI655475:ACN655477 AME655475:AMJ655477 AWA655475:AWF655477 BFW655475:BGB655477 BPS655475:BPX655477 BZO655475:BZT655477 CJK655475:CJP655477 CTG655475:CTL655477 DDC655475:DDH655477 DMY655475:DND655477 DWU655475:DWZ655477 EGQ655475:EGV655477 EQM655475:EQR655477 FAI655475:FAN655477 FKE655475:FKJ655477 FUA655475:FUF655477 GDW655475:GEB655477 GNS655475:GNX655477 GXO655475:GXT655477 HHK655475:HHP655477 HRG655475:HRL655477 IBC655475:IBH655477 IKY655475:ILD655477 IUU655475:IUZ655477 JEQ655475:JEV655477 JOM655475:JOR655477 JYI655475:JYN655477 KIE655475:KIJ655477 KSA655475:KSF655477 LBW655475:LCB655477 LLS655475:LLX655477 LVO655475:LVT655477 MFK655475:MFP655477 MPG655475:MPL655477 MZC655475:MZH655477 NIY655475:NJD655477 NSU655475:NSZ655477 OCQ655475:OCV655477 OMM655475:OMR655477 OWI655475:OWN655477 PGE655475:PGJ655477 PQA655475:PQF655477 PZW655475:QAB655477 QJS655475:QJX655477 QTO655475:QTT655477 RDK655475:RDP655477 RNG655475:RNL655477 RXC655475:RXH655477 SGY655475:SHD655477 SQU655475:SQZ655477 TAQ655475:TAV655477 TKM655475:TKR655477 TUI655475:TUN655477 UEE655475:UEJ655477 UOA655475:UOF655477 UXW655475:UYB655477 VHS655475:VHX655477 VRO655475:VRT655477 WBK655475:WBP655477 WLG655475:WLL655477 WVC655475:WVH655477 IQ721011:IV721013 SM721011:SR721013 ACI721011:ACN721013 AME721011:AMJ721013 AWA721011:AWF721013 BFW721011:BGB721013 BPS721011:BPX721013 BZO721011:BZT721013 CJK721011:CJP721013 CTG721011:CTL721013 DDC721011:DDH721013 DMY721011:DND721013 DWU721011:DWZ721013 EGQ721011:EGV721013 EQM721011:EQR721013 FAI721011:FAN721013 FKE721011:FKJ721013 FUA721011:FUF721013 GDW721011:GEB721013 GNS721011:GNX721013 GXO721011:GXT721013 HHK721011:HHP721013 HRG721011:HRL721013 IBC721011:IBH721013 IKY721011:ILD721013 IUU721011:IUZ721013 JEQ721011:JEV721013 JOM721011:JOR721013 JYI721011:JYN721013 KIE721011:KIJ721013 KSA721011:KSF721013 LBW721011:LCB721013 LLS721011:LLX721013 LVO721011:LVT721013 MFK721011:MFP721013 MPG721011:MPL721013 MZC721011:MZH721013 NIY721011:NJD721013 NSU721011:NSZ721013 OCQ721011:OCV721013 OMM721011:OMR721013 OWI721011:OWN721013 PGE721011:PGJ721013 PQA721011:PQF721013 PZW721011:QAB721013 QJS721011:QJX721013 QTO721011:QTT721013 RDK721011:RDP721013 RNG721011:RNL721013 RXC721011:RXH721013 SGY721011:SHD721013 SQU721011:SQZ721013 TAQ721011:TAV721013 TKM721011:TKR721013 TUI721011:TUN721013 UEE721011:UEJ721013 UOA721011:UOF721013 UXW721011:UYB721013 VHS721011:VHX721013 VRO721011:VRT721013 WBK721011:WBP721013 WLG721011:WLL721013 WVC721011:WVH721013 IQ786547:IV786549 SM786547:SR786549 ACI786547:ACN786549 AME786547:AMJ786549 AWA786547:AWF786549 BFW786547:BGB786549 BPS786547:BPX786549 BZO786547:BZT786549 CJK786547:CJP786549 CTG786547:CTL786549 DDC786547:DDH786549 DMY786547:DND786549 DWU786547:DWZ786549 EGQ786547:EGV786549 EQM786547:EQR786549 FAI786547:FAN786549 FKE786547:FKJ786549 FUA786547:FUF786549 GDW786547:GEB786549 GNS786547:GNX786549 GXO786547:GXT786549 HHK786547:HHP786549 HRG786547:HRL786549 IBC786547:IBH786549 IKY786547:ILD786549 IUU786547:IUZ786549 JEQ786547:JEV786549 JOM786547:JOR786549 JYI786547:JYN786549 KIE786547:KIJ786549 KSA786547:KSF786549 LBW786547:LCB786549 LLS786547:LLX786549 LVO786547:LVT786549 MFK786547:MFP786549 MPG786547:MPL786549 MZC786547:MZH786549 NIY786547:NJD786549 NSU786547:NSZ786549 OCQ786547:OCV786549 OMM786547:OMR786549 OWI786547:OWN786549 PGE786547:PGJ786549 PQA786547:PQF786549 PZW786547:QAB786549 QJS786547:QJX786549 QTO786547:QTT786549 RDK786547:RDP786549 RNG786547:RNL786549 RXC786547:RXH786549 SGY786547:SHD786549 SQU786547:SQZ786549 TAQ786547:TAV786549 TKM786547:TKR786549 TUI786547:TUN786549 UEE786547:UEJ786549 UOA786547:UOF786549 UXW786547:UYB786549 VHS786547:VHX786549 VRO786547:VRT786549 WBK786547:WBP786549 WLG786547:WLL786549 WVC786547:WVH786549 IQ852083:IV852085 SM852083:SR852085 ACI852083:ACN852085 AME852083:AMJ852085 AWA852083:AWF852085 BFW852083:BGB852085 BPS852083:BPX852085 BZO852083:BZT852085 CJK852083:CJP852085 CTG852083:CTL852085 DDC852083:DDH852085 DMY852083:DND852085 DWU852083:DWZ852085 EGQ852083:EGV852085 EQM852083:EQR852085 FAI852083:FAN852085 FKE852083:FKJ852085 FUA852083:FUF852085 GDW852083:GEB852085 GNS852083:GNX852085 GXO852083:GXT852085 HHK852083:HHP852085 HRG852083:HRL852085 IBC852083:IBH852085 IKY852083:ILD852085 IUU852083:IUZ852085 JEQ852083:JEV852085 JOM852083:JOR852085 JYI852083:JYN852085 KIE852083:KIJ852085 KSA852083:KSF852085 LBW852083:LCB852085 LLS852083:LLX852085 LVO852083:LVT852085 MFK852083:MFP852085 MPG852083:MPL852085 MZC852083:MZH852085 NIY852083:NJD852085 NSU852083:NSZ852085 OCQ852083:OCV852085 OMM852083:OMR852085 OWI852083:OWN852085 PGE852083:PGJ852085 PQA852083:PQF852085 PZW852083:QAB852085 QJS852083:QJX852085 QTO852083:QTT852085 RDK852083:RDP852085 RNG852083:RNL852085 RXC852083:RXH852085 SGY852083:SHD852085 SQU852083:SQZ852085 TAQ852083:TAV852085 TKM852083:TKR852085 TUI852083:TUN852085 UEE852083:UEJ852085 UOA852083:UOF852085 UXW852083:UYB852085 VHS852083:VHX852085 VRO852083:VRT852085 WBK852083:WBP852085 WLG852083:WLL852085 WVC852083:WVH852085 IQ917619:IV917621 SM917619:SR917621 ACI917619:ACN917621 AME917619:AMJ917621 AWA917619:AWF917621 BFW917619:BGB917621 BPS917619:BPX917621 BZO917619:BZT917621 CJK917619:CJP917621 CTG917619:CTL917621 DDC917619:DDH917621 DMY917619:DND917621 DWU917619:DWZ917621 EGQ917619:EGV917621 EQM917619:EQR917621 FAI917619:FAN917621 FKE917619:FKJ917621 FUA917619:FUF917621 GDW917619:GEB917621 GNS917619:GNX917621 GXO917619:GXT917621 HHK917619:HHP917621 HRG917619:HRL917621 IBC917619:IBH917621 IKY917619:ILD917621 IUU917619:IUZ917621 JEQ917619:JEV917621 JOM917619:JOR917621 JYI917619:JYN917621 KIE917619:KIJ917621 KSA917619:KSF917621 LBW917619:LCB917621 LLS917619:LLX917621 LVO917619:LVT917621 MFK917619:MFP917621 MPG917619:MPL917621 MZC917619:MZH917621 NIY917619:NJD917621 NSU917619:NSZ917621 OCQ917619:OCV917621 OMM917619:OMR917621 OWI917619:OWN917621 PGE917619:PGJ917621 PQA917619:PQF917621 PZW917619:QAB917621 QJS917619:QJX917621 QTO917619:QTT917621 RDK917619:RDP917621 RNG917619:RNL917621 RXC917619:RXH917621 SGY917619:SHD917621 SQU917619:SQZ917621 TAQ917619:TAV917621 TKM917619:TKR917621 TUI917619:TUN917621 UEE917619:UEJ917621 UOA917619:UOF917621 UXW917619:UYB917621 VHS917619:VHX917621 VRO917619:VRT917621 WBK917619:WBP917621 WLG917619:WLL917621 WVC917619:WVH917621 IQ983155:IV983157 SM983155:SR983157 ACI983155:ACN983157 AME983155:AMJ983157 AWA983155:AWF983157 BFW983155:BGB983157 BPS983155:BPX983157 BZO983155:BZT983157 CJK983155:CJP983157 CTG983155:CTL983157 DDC983155:DDH983157 DMY983155:DND983157 DWU983155:DWZ983157 EGQ983155:EGV983157 EQM983155:EQR983157 FAI983155:FAN983157 FKE983155:FKJ983157 FUA983155:FUF983157 GDW983155:GEB983157 GNS983155:GNX983157 GXO983155:GXT983157 HHK983155:HHP983157 HRG983155:HRL983157 IBC983155:IBH983157 IKY983155:ILD983157 IUU983155:IUZ983157 JEQ983155:JEV983157 JOM983155:JOR983157 JYI983155:JYN983157 KIE983155:KIJ983157 KSA983155:KSF983157 LBW983155:LCB983157 LLS983155:LLX983157 LVO983155:LVT983157 MFK983155:MFP983157 MPG983155:MPL983157 MZC983155:MZH983157 NIY983155:NJD983157 NSU983155:NSZ983157 OCQ983155:OCV983157 OMM983155:OMR983157 OWI983155:OWN983157 PGE983155:PGJ983157 PQA983155:PQF983157 PZW983155:QAB983157 QJS983155:QJX983157 QTO983155:QTT983157 RDK983155:RDP983157 RNG983155:RNL983157 RXC983155:RXH983157 SGY983155:SHD983157 SQU983155:SQZ983157 TAQ983155:TAV983157 TKM983155:TKR983157 TUI983155:TUN983157 UEE983155:UEJ983157 UOA983155:UOF983157 UXW983155:UYB983157 VHS983155:VHX983157 VRO983155:VRT983157 WBK983155:WBP983157 WLG983155:WLL983157 WVC983155:WVH983157 IQ65655:IV65675 SM65655:SR65675 ACI65655:ACN65675 AME65655:AMJ65675 AWA65655:AWF65675 BFW65655:BGB65675 BPS65655:BPX65675 BZO65655:BZT65675 CJK65655:CJP65675 CTG65655:CTL65675 DDC65655:DDH65675 DMY65655:DND65675 DWU65655:DWZ65675 EGQ65655:EGV65675 EQM65655:EQR65675 FAI65655:FAN65675 FKE65655:FKJ65675 FUA65655:FUF65675 GDW65655:GEB65675 GNS65655:GNX65675 GXO65655:GXT65675 HHK65655:HHP65675 HRG65655:HRL65675 IBC65655:IBH65675 IKY65655:ILD65675 IUU65655:IUZ65675 JEQ65655:JEV65675 JOM65655:JOR65675 JYI65655:JYN65675 KIE65655:KIJ65675 KSA65655:KSF65675 LBW65655:LCB65675 LLS65655:LLX65675 LVO65655:LVT65675 MFK65655:MFP65675 MPG65655:MPL65675 MZC65655:MZH65675 NIY65655:NJD65675 NSU65655:NSZ65675 OCQ65655:OCV65675 OMM65655:OMR65675 OWI65655:OWN65675 PGE65655:PGJ65675 PQA65655:PQF65675 PZW65655:QAB65675 QJS65655:QJX65675 QTO65655:QTT65675 RDK65655:RDP65675 RNG65655:RNL65675 RXC65655:RXH65675 SGY65655:SHD65675 SQU65655:SQZ65675 TAQ65655:TAV65675 TKM65655:TKR65675 TUI65655:TUN65675 UEE65655:UEJ65675 UOA65655:UOF65675 UXW65655:UYB65675 VHS65655:VHX65675 VRO65655:VRT65675 WBK65655:WBP65675 WLG65655:WLL65675 WVC65655:WVH65675 IQ131191:IV131211 SM131191:SR131211 ACI131191:ACN131211 AME131191:AMJ131211 AWA131191:AWF131211 BFW131191:BGB131211 BPS131191:BPX131211 BZO131191:BZT131211 CJK131191:CJP131211 CTG131191:CTL131211 DDC131191:DDH131211 DMY131191:DND131211 DWU131191:DWZ131211 EGQ131191:EGV131211 EQM131191:EQR131211 FAI131191:FAN131211 FKE131191:FKJ131211 FUA131191:FUF131211 GDW131191:GEB131211 GNS131191:GNX131211 GXO131191:GXT131211 HHK131191:HHP131211 HRG131191:HRL131211 IBC131191:IBH131211 IKY131191:ILD131211 IUU131191:IUZ131211 JEQ131191:JEV131211 JOM131191:JOR131211 JYI131191:JYN131211 KIE131191:KIJ131211 KSA131191:KSF131211 LBW131191:LCB131211 LLS131191:LLX131211 LVO131191:LVT131211 MFK131191:MFP131211 MPG131191:MPL131211 MZC131191:MZH131211 NIY131191:NJD131211 NSU131191:NSZ131211 OCQ131191:OCV131211 OMM131191:OMR131211 OWI131191:OWN131211 PGE131191:PGJ131211 PQA131191:PQF131211 PZW131191:QAB131211 QJS131191:QJX131211 QTO131191:QTT131211 RDK131191:RDP131211 RNG131191:RNL131211 RXC131191:RXH131211 SGY131191:SHD131211 SQU131191:SQZ131211 TAQ131191:TAV131211 TKM131191:TKR131211 TUI131191:TUN131211 UEE131191:UEJ131211 UOA131191:UOF131211 UXW131191:UYB131211 VHS131191:VHX131211 VRO131191:VRT131211 WBK131191:WBP131211 WLG131191:WLL131211 WVC131191:WVH131211 IQ196727:IV196747 SM196727:SR196747 ACI196727:ACN196747 AME196727:AMJ196747 AWA196727:AWF196747 BFW196727:BGB196747 BPS196727:BPX196747 BZO196727:BZT196747 CJK196727:CJP196747 CTG196727:CTL196747 DDC196727:DDH196747 DMY196727:DND196747 DWU196727:DWZ196747 EGQ196727:EGV196747 EQM196727:EQR196747 FAI196727:FAN196747 FKE196727:FKJ196747 FUA196727:FUF196747 GDW196727:GEB196747 GNS196727:GNX196747 GXO196727:GXT196747 HHK196727:HHP196747 HRG196727:HRL196747 IBC196727:IBH196747 IKY196727:ILD196747 IUU196727:IUZ196747 JEQ196727:JEV196747 JOM196727:JOR196747 JYI196727:JYN196747 KIE196727:KIJ196747 KSA196727:KSF196747 LBW196727:LCB196747 LLS196727:LLX196747 LVO196727:LVT196747 MFK196727:MFP196747 MPG196727:MPL196747 MZC196727:MZH196747 NIY196727:NJD196747 NSU196727:NSZ196747 OCQ196727:OCV196747 OMM196727:OMR196747 OWI196727:OWN196747 PGE196727:PGJ196747 PQA196727:PQF196747 PZW196727:QAB196747 QJS196727:QJX196747 QTO196727:QTT196747 RDK196727:RDP196747 RNG196727:RNL196747 RXC196727:RXH196747 SGY196727:SHD196747 SQU196727:SQZ196747 TAQ196727:TAV196747 TKM196727:TKR196747 TUI196727:TUN196747 UEE196727:UEJ196747 UOA196727:UOF196747 UXW196727:UYB196747 VHS196727:VHX196747 VRO196727:VRT196747 WBK196727:WBP196747 WLG196727:WLL196747 WVC196727:WVH196747 IQ262263:IV262283 SM262263:SR262283 ACI262263:ACN262283 AME262263:AMJ262283 AWA262263:AWF262283 BFW262263:BGB262283 BPS262263:BPX262283 BZO262263:BZT262283 CJK262263:CJP262283 CTG262263:CTL262283 DDC262263:DDH262283 DMY262263:DND262283 DWU262263:DWZ262283 EGQ262263:EGV262283 EQM262263:EQR262283 FAI262263:FAN262283 FKE262263:FKJ262283 FUA262263:FUF262283 GDW262263:GEB262283 GNS262263:GNX262283 GXO262263:GXT262283 HHK262263:HHP262283 HRG262263:HRL262283 IBC262263:IBH262283 IKY262263:ILD262283 IUU262263:IUZ262283 JEQ262263:JEV262283 JOM262263:JOR262283 JYI262263:JYN262283 KIE262263:KIJ262283 KSA262263:KSF262283 LBW262263:LCB262283 LLS262263:LLX262283 LVO262263:LVT262283 MFK262263:MFP262283 MPG262263:MPL262283 MZC262263:MZH262283 NIY262263:NJD262283 NSU262263:NSZ262283 OCQ262263:OCV262283 OMM262263:OMR262283 OWI262263:OWN262283 PGE262263:PGJ262283 PQA262263:PQF262283 PZW262263:QAB262283 QJS262263:QJX262283 QTO262263:QTT262283 RDK262263:RDP262283 RNG262263:RNL262283 RXC262263:RXH262283 SGY262263:SHD262283 SQU262263:SQZ262283 TAQ262263:TAV262283 TKM262263:TKR262283 TUI262263:TUN262283 UEE262263:UEJ262283 UOA262263:UOF262283 UXW262263:UYB262283 VHS262263:VHX262283 VRO262263:VRT262283 WBK262263:WBP262283 WLG262263:WLL262283 WVC262263:WVH262283 IQ327799:IV327819 SM327799:SR327819 ACI327799:ACN327819 AME327799:AMJ327819 AWA327799:AWF327819 BFW327799:BGB327819 BPS327799:BPX327819 BZO327799:BZT327819 CJK327799:CJP327819 CTG327799:CTL327819 DDC327799:DDH327819 DMY327799:DND327819 DWU327799:DWZ327819 EGQ327799:EGV327819 EQM327799:EQR327819 FAI327799:FAN327819 FKE327799:FKJ327819 FUA327799:FUF327819 GDW327799:GEB327819 GNS327799:GNX327819 GXO327799:GXT327819 HHK327799:HHP327819 HRG327799:HRL327819 IBC327799:IBH327819 IKY327799:ILD327819 IUU327799:IUZ327819 JEQ327799:JEV327819 JOM327799:JOR327819 JYI327799:JYN327819 KIE327799:KIJ327819 KSA327799:KSF327819 LBW327799:LCB327819 LLS327799:LLX327819 LVO327799:LVT327819 MFK327799:MFP327819 MPG327799:MPL327819 MZC327799:MZH327819 NIY327799:NJD327819 NSU327799:NSZ327819 OCQ327799:OCV327819 OMM327799:OMR327819 OWI327799:OWN327819 PGE327799:PGJ327819 PQA327799:PQF327819 PZW327799:QAB327819 QJS327799:QJX327819 QTO327799:QTT327819 RDK327799:RDP327819 RNG327799:RNL327819 RXC327799:RXH327819 SGY327799:SHD327819 SQU327799:SQZ327819 TAQ327799:TAV327819 TKM327799:TKR327819 TUI327799:TUN327819 UEE327799:UEJ327819 UOA327799:UOF327819 UXW327799:UYB327819 VHS327799:VHX327819 VRO327799:VRT327819 WBK327799:WBP327819 WLG327799:WLL327819 WVC327799:WVH327819 IQ393335:IV393355 SM393335:SR393355 ACI393335:ACN393355 AME393335:AMJ393355 AWA393335:AWF393355 BFW393335:BGB393355 BPS393335:BPX393355 BZO393335:BZT393355 CJK393335:CJP393355 CTG393335:CTL393355 DDC393335:DDH393355 DMY393335:DND393355 DWU393335:DWZ393355 EGQ393335:EGV393355 EQM393335:EQR393355 FAI393335:FAN393355 FKE393335:FKJ393355 FUA393335:FUF393355 GDW393335:GEB393355 GNS393335:GNX393355 GXO393335:GXT393355 HHK393335:HHP393355 HRG393335:HRL393355 IBC393335:IBH393355 IKY393335:ILD393355 IUU393335:IUZ393355 JEQ393335:JEV393355 JOM393335:JOR393355 JYI393335:JYN393355 KIE393335:KIJ393355 KSA393335:KSF393355 LBW393335:LCB393355 LLS393335:LLX393355 LVO393335:LVT393355 MFK393335:MFP393355 MPG393335:MPL393355 MZC393335:MZH393355 NIY393335:NJD393355 NSU393335:NSZ393355 OCQ393335:OCV393355 OMM393335:OMR393355 OWI393335:OWN393355 PGE393335:PGJ393355 PQA393335:PQF393355 PZW393335:QAB393355 QJS393335:QJX393355 QTO393335:QTT393355 RDK393335:RDP393355 RNG393335:RNL393355 RXC393335:RXH393355 SGY393335:SHD393355 SQU393335:SQZ393355 TAQ393335:TAV393355 TKM393335:TKR393355 TUI393335:TUN393355 UEE393335:UEJ393355 UOA393335:UOF393355 UXW393335:UYB393355 VHS393335:VHX393355 VRO393335:VRT393355 WBK393335:WBP393355 WLG393335:WLL393355 WVC393335:WVH393355 IQ458871:IV458891 SM458871:SR458891 ACI458871:ACN458891 AME458871:AMJ458891 AWA458871:AWF458891 BFW458871:BGB458891 BPS458871:BPX458891 BZO458871:BZT458891 CJK458871:CJP458891 CTG458871:CTL458891 DDC458871:DDH458891 DMY458871:DND458891 DWU458871:DWZ458891 EGQ458871:EGV458891 EQM458871:EQR458891 FAI458871:FAN458891 FKE458871:FKJ458891 FUA458871:FUF458891 GDW458871:GEB458891 GNS458871:GNX458891 GXO458871:GXT458891 HHK458871:HHP458891 HRG458871:HRL458891 IBC458871:IBH458891 IKY458871:ILD458891 IUU458871:IUZ458891 JEQ458871:JEV458891 JOM458871:JOR458891 JYI458871:JYN458891 KIE458871:KIJ458891 KSA458871:KSF458891 LBW458871:LCB458891 LLS458871:LLX458891 LVO458871:LVT458891 MFK458871:MFP458891 MPG458871:MPL458891 MZC458871:MZH458891 NIY458871:NJD458891 NSU458871:NSZ458891 OCQ458871:OCV458891 OMM458871:OMR458891 OWI458871:OWN458891 PGE458871:PGJ458891 PQA458871:PQF458891 PZW458871:QAB458891 QJS458871:QJX458891 QTO458871:QTT458891 RDK458871:RDP458891 RNG458871:RNL458891 RXC458871:RXH458891 SGY458871:SHD458891 SQU458871:SQZ458891 TAQ458871:TAV458891 TKM458871:TKR458891 TUI458871:TUN458891 UEE458871:UEJ458891 UOA458871:UOF458891 UXW458871:UYB458891 VHS458871:VHX458891 VRO458871:VRT458891 WBK458871:WBP458891 WLG458871:WLL458891 WVC458871:WVH458891 IQ524407:IV524427 SM524407:SR524427 ACI524407:ACN524427 AME524407:AMJ524427 AWA524407:AWF524427 BFW524407:BGB524427 BPS524407:BPX524427 BZO524407:BZT524427 CJK524407:CJP524427 CTG524407:CTL524427 DDC524407:DDH524427 DMY524407:DND524427 DWU524407:DWZ524427 EGQ524407:EGV524427 EQM524407:EQR524427 FAI524407:FAN524427 FKE524407:FKJ524427 FUA524407:FUF524427 GDW524407:GEB524427 GNS524407:GNX524427 GXO524407:GXT524427 HHK524407:HHP524427 HRG524407:HRL524427 IBC524407:IBH524427 IKY524407:ILD524427 IUU524407:IUZ524427 JEQ524407:JEV524427 JOM524407:JOR524427 JYI524407:JYN524427 KIE524407:KIJ524427 KSA524407:KSF524427 LBW524407:LCB524427 LLS524407:LLX524427 LVO524407:LVT524427 MFK524407:MFP524427 MPG524407:MPL524427 MZC524407:MZH524427 NIY524407:NJD524427 NSU524407:NSZ524427 OCQ524407:OCV524427 OMM524407:OMR524427 OWI524407:OWN524427 PGE524407:PGJ524427 PQA524407:PQF524427 PZW524407:QAB524427 QJS524407:QJX524427 QTO524407:QTT524427 RDK524407:RDP524427 RNG524407:RNL524427 RXC524407:RXH524427 SGY524407:SHD524427 SQU524407:SQZ524427 TAQ524407:TAV524427 TKM524407:TKR524427 TUI524407:TUN524427 UEE524407:UEJ524427 UOA524407:UOF524427 UXW524407:UYB524427 VHS524407:VHX524427 VRO524407:VRT524427 WBK524407:WBP524427 WLG524407:WLL524427 WVC524407:WVH524427 IQ589943:IV589963 SM589943:SR589963 ACI589943:ACN589963 AME589943:AMJ589963 AWA589943:AWF589963 BFW589943:BGB589963 BPS589943:BPX589963 BZO589943:BZT589963 CJK589943:CJP589963 CTG589943:CTL589963 DDC589943:DDH589963 DMY589943:DND589963 DWU589943:DWZ589963 EGQ589943:EGV589963 EQM589943:EQR589963 FAI589943:FAN589963 FKE589943:FKJ589963 FUA589943:FUF589963 GDW589943:GEB589963 GNS589943:GNX589963 GXO589943:GXT589963 HHK589943:HHP589963 HRG589943:HRL589963 IBC589943:IBH589963 IKY589943:ILD589963 IUU589943:IUZ589963 JEQ589943:JEV589963 JOM589943:JOR589963 JYI589943:JYN589963 KIE589943:KIJ589963 KSA589943:KSF589963 LBW589943:LCB589963 LLS589943:LLX589963 LVO589943:LVT589963 MFK589943:MFP589963 MPG589943:MPL589963 MZC589943:MZH589963 NIY589943:NJD589963 NSU589943:NSZ589963 OCQ589943:OCV589963 OMM589943:OMR589963 OWI589943:OWN589963 PGE589943:PGJ589963 PQA589943:PQF589963 PZW589943:QAB589963 QJS589943:QJX589963 QTO589943:QTT589963 RDK589943:RDP589963 RNG589943:RNL589963 RXC589943:RXH589963 SGY589943:SHD589963 SQU589943:SQZ589963 TAQ589943:TAV589963 TKM589943:TKR589963 TUI589943:TUN589963 UEE589943:UEJ589963 UOA589943:UOF589963 UXW589943:UYB589963 VHS589943:VHX589963 VRO589943:VRT589963 WBK589943:WBP589963 WLG589943:WLL589963 WVC589943:WVH589963 IQ655479:IV655499 SM655479:SR655499 ACI655479:ACN655499 AME655479:AMJ655499 AWA655479:AWF655499 BFW655479:BGB655499 BPS655479:BPX655499 BZO655479:BZT655499 CJK655479:CJP655499 CTG655479:CTL655499 DDC655479:DDH655499 DMY655479:DND655499 DWU655479:DWZ655499 EGQ655479:EGV655499 EQM655479:EQR655499 FAI655479:FAN655499 FKE655479:FKJ655499 FUA655479:FUF655499 GDW655479:GEB655499 GNS655479:GNX655499 GXO655479:GXT655499 HHK655479:HHP655499 HRG655479:HRL655499 IBC655479:IBH655499 IKY655479:ILD655499 IUU655479:IUZ655499 JEQ655479:JEV655499 JOM655479:JOR655499 JYI655479:JYN655499 KIE655479:KIJ655499 KSA655479:KSF655499 LBW655479:LCB655499 LLS655479:LLX655499 LVO655479:LVT655499 MFK655479:MFP655499 MPG655479:MPL655499 MZC655479:MZH655499 NIY655479:NJD655499 NSU655479:NSZ655499 OCQ655479:OCV655499 OMM655479:OMR655499 OWI655479:OWN655499 PGE655479:PGJ655499 PQA655479:PQF655499 PZW655479:QAB655499 QJS655479:QJX655499 QTO655479:QTT655499 RDK655479:RDP655499 RNG655479:RNL655499 RXC655479:RXH655499 SGY655479:SHD655499 SQU655479:SQZ655499 TAQ655479:TAV655499 TKM655479:TKR655499 TUI655479:TUN655499 UEE655479:UEJ655499 UOA655479:UOF655499 UXW655479:UYB655499 VHS655479:VHX655499 VRO655479:VRT655499 WBK655479:WBP655499 WLG655479:WLL655499 WVC655479:WVH655499 IQ721015:IV721035 SM721015:SR721035 ACI721015:ACN721035 AME721015:AMJ721035 AWA721015:AWF721035 BFW721015:BGB721035 BPS721015:BPX721035 BZO721015:BZT721035 CJK721015:CJP721035 CTG721015:CTL721035 DDC721015:DDH721035 DMY721015:DND721035 DWU721015:DWZ721035 EGQ721015:EGV721035 EQM721015:EQR721035 FAI721015:FAN721035 FKE721015:FKJ721035 FUA721015:FUF721035 GDW721015:GEB721035 GNS721015:GNX721035 GXO721015:GXT721035 HHK721015:HHP721035 HRG721015:HRL721035 IBC721015:IBH721035 IKY721015:ILD721035 IUU721015:IUZ721035 JEQ721015:JEV721035 JOM721015:JOR721035 JYI721015:JYN721035 KIE721015:KIJ721035 KSA721015:KSF721035 LBW721015:LCB721035 LLS721015:LLX721035 LVO721015:LVT721035 MFK721015:MFP721035 MPG721015:MPL721035 MZC721015:MZH721035 NIY721015:NJD721035 NSU721015:NSZ721035 OCQ721015:OCV721035 OMM721015:OMR721035 OWI721015:OWN721035 PGE721015:PGJ721035 PQA721015:PQF721035 PZW721015:QAB721035 QJS721015:QJX721035 QTO721015:QTT721035 RDK721015:RDP721035 RNG721015:RNL721035 RXC721015:RXH721035 SGY721015:SHD721035 SQU721015:SQZ721035 TAQ721015:TAV721035 TKM721015:TKR721035 TUI721015:TUN721035 UEE721015:UEJ721035 UOA721015:UOF721035 UXW721015:UYB721035 VHS721015:VHX721035 VRO721015:VRT721035 WBK721015:WBP721035 WLG721015:WLL721035 WVC721015:WVH721035 IQ786551:IV786571 SM786551:SR786571 ACI786551:ACN786571 AME786551:AMJ786571 AWA786551:AWF786571 BFW786551:BGB786571 BPS786551:BPX786571 BZO786551:BZT786571 CJK786551:CJP786571 CTG786551:CTL786571 DDC786551:DDH786571 DMY786551:DND786571 DWU786551:DWZ786571 EGQ786551:EGV786571 EQM786551:EQR786571 FAI786551:FAN786571 FKE786551:FKJ786571 FUA786551:FUF786571 GDW786551:GEB786571 GNS786551:GNX786571 GXO786551:GXT786571 HHK786551:HHP786571 HRG786551:HRL786571 IBC786551:IBH786571 IKY786551:ILD786571 IUU786551:IUZ786571 JEQ786551:JEV786571 JOM786551:JOR786571 JYI786551:JYN786571 KIE786551:KIJ786571 KSA786551:KSF786571 LBW786551:LCB786571 LLS786551:LLX786571 LVO786551:LVT786571 MFK786551:MFP786571 MPG786551:MPL786571 MZC786551:MZH786571 NIY786551:NJD786571 NSU786551:NSZ786571 OCQ786551:OCV786571 OMM786551:OMR786571 OWI786551:OWN786571 PGE786551:PGJ786571 PQA786551:PQF786571 PZW786551:QAB786571 QJS786551:QJX786571 QTO786551:QTT786571 RDK786551:RDP786571 RNG786551:RNL786571 RXC786551:RXH786571 SGY786551:SHD786571 SQU786551:SQZ786571 TAQ786551:TAV786571 TKM786551:TKR786571 TUI786551:TUN786571 UEE786551:UEJ786571 UOA786551:UOF786571 UXW786551:UYB786571 VHS786551:VHX786571 VRO786551:VRT786571 WBK786551:WBP786571 WLG786551:WLL786571 WVC786551:WVH786571 IQ852087:IV852107 SM852087:SR852107 ACI852087:ACN852107 AME852087:AMJ852107 AWA852087:AWF852107 BFW852087:BGB852107 BPS852087:BPX852107 BZO852087:BZT852107 CJK852087:CJP852107 CTG852087:CTL852107 DDC852087:DDH852107 DMY852087:DND852107 DWU852087:DWZ852107 EGQ852087:EGV852107 EQM852087:EQR852107 FAI852087:FAN852107 FKE852087:FKJ852107 FUA852087:FUF852107 GDW852087:GEB852107 GNS852087:GNX852107 GXO852087:GXT852107 HHK852087:HHP852107 HRG852087:HRL852107 IBC852087:IBH852107 IKY852087:ILD852107 IUU852087:IUZ852107 JEQ852087:JEV852107 JOM852087:JOR852107 JYI852087:JYN852107 KIE852087:KIJ852107 KSA852087:KSF852107 LBW852087:LCB852107 LLS852087:LLX852107 LVO852087:LVT852107 MFK852087:MFP852107 MPG852087:MPL852107 MZC852087:MZH852107 NIY852087:NJD852107 NSU852087:NSZ852107 OCQ852087:OCV852107 OMM852087:OMR852107 OWI852087:OWN852107 PGE852087:PGJ852107 PQA852087:PQF852107 PZW852087:QAB852107 QJS852087:QJX852107 QTO852087:QTT852107 RDK852087:RDP852107 RNG852087:RNL852107 RXC852087:RXH852107 SGY852087:SHD852107 SQU852087:SQZ852107 TAQ852087:TAV852107 TKM852087:TKR852107 TUI852087:TUN852107 UEE852087:UEJ852107 UOA852087:UOF852107 UXW852087:UYB852107 VHS852087:VHX852107 VRO852087:VRT852107 WBK852087:WBP852107 WLG852087:WLL852107 WVC852087:WVH852107 IQ917623:IV917643 SM917623:SR917643 ACI917623:ACN917643 AME917623:AMJ917643 AWA917623:AWF917643 BFW917623:BGB917643 BPS917623:BPX917643 BZO917623:BZT917643 CJK917623:CJP917643 CTG917623:CTL917643 DDC917623:DDH917643 DMY917623:DND917643 DWU917623:DWZ917643 EGQ917623:EGV917643 EQM917623:EQR917643 FAI917623:FAN917643 FKE917623:FKJ917643 FUA917623:FUF917643 GDW917623:GEB917643 GNS917623:GNX917643 GXO917623:GXT917643 HHK917623:HHP917643 HRG917623:HRL917643 IBC917623:IBH917643 IKY917623:ILD917643 IUU917623:IUZ917643 JEQ917623:JEV917643 JOM917623:JOR917643 JYI917623:JYN917643 KIE917623:KIJ917643 KSA917623:KSF917643 LBW917623:LCB917643 LLS917623:LLX917643 LVO917623:LVT917643 MFK917623:MFP917643 MPG917623:MPL917643 MZC917623:MZH917643 NIY917623:NJD917643 NSU917623:NSZ917643 OCQ917623:OCV917643 OMM917623:OMR917643 OWI917623:OWN917643 PGE917623:PGJ917643 PQA917623:PQF917643 PZW917623:QAB917643 QJS917623:QJX917643 QTO917623:QTT917643 RDK917623:RDP917643 RNG917623:RNL917643 RXC917623:RXH917643 SGY917623:SHD917643 SQU917623:SQZ917643 TAQ917623:TAV917643 TKM917623:TKR917643 TUI917623:TUN917643 UEE917623:UEJ917643 UOA917623:UOF917643 UXW917623:UYB917643 VHS917623:VHX917643 VRO917623:VRT917643 WBK917623:WBP917643 WLG917623:WLL917643 WVC917623:WVH917643 IQ983159:IV983179 SM983159:SR983179 ACI983159:ACN983179 AME983159:AMJ983179 AWA983159:AWF983179 BFW983159:BGB983179 BPS983159:BPX983179 BZO983159:BZT983179 CJK983159:CJP983179 CTG983159:CTL983179 DDC983159:DDH983179 DMY983159:DND983179 DWU983159:DWZ983179 EGQ983159:EGV983179 EQM983159:EQR983179 FAI983159:FAN983179 FKE983159:FKJ983179 FUA983159:FUF983179 GDW983159:GEB983179 GNS983159:GNX983179 GXO983159:GXT983179 HHK983159:HHP983179 HRG983159:HRL983179 IBC983159:IBH983179 IKY983159:ILD983179 IUU983159:IUZ983179 JEQ983159:JEV983179 JOM983159:JOR983179 JYI983159:JYN983179 KIE983159:KIJ983179 KSA983159:KSF983179 LBW983159:LCB983179 LLS983159:LLX983179 LVO983159:LVT983179 MFK983159:MFP983179 MPG983159:MPL983179 MZC983159:MZH983179 NIY983159:NJD983179 NSU983159:NSZ983179 OCQ983159:OCV983179 OMM983159:OMR983179 OWI983159:OWN983179 PGE983159:PGJ983179 PQA983159:PQF983179 PZW983159:QAB983179 QJS983159:QJX983179 QTO983159:QTT983179 RDK983159:RDP983179 RNG983159:RNL983179 RXC983159:RXH983179 SGY983159:SHD983179 SQU983159:SQZ983179 TAQ983159:TAV983179 TKM983159:TKR983179 TUI983159:TUN983179 UEE983159:UEJ983179 UOA983159:UOF983179 UXW983159:UYB983179 VHS983159:VHX983179 VRO983159:VRT983179 WBK983159:WBP983179 WLG983159:WLL983179 WVC983159:WVH983179 IQ163:IV174 SM163:SR174 ACI163:ACN174 AME163:AMJ174 AWA163:AWF174 BFW163:BGB174 BPS163:BPX174 BZO163:BZT174 CJK163:CJP174 CTG163:CTL174 DDC163:DDH174 DMY163:DND174 DWU163:DWZ174 EGQ163:EGV174 EQM163:EQR174 FAI163:FAN174 FKE163:FKJ174 FUA163:FUF174 GDW163:GEB174 GNS163:GNX174 GXO163:GXT174 HHK163:HHP174 HRG163:HRL174 IBC163:IBH174 IKY163:ILD174 IUU163:IUZ174 JEQ163:JEV174 JOM163:JOR174 JYI163:JYN174 KIE163:KIJ174 KSA163:KSF174 LBW163:LCB174 LLS163:LLX174 LVO163:LVT174 MFK163:MFP174 MPG163:MPL174 MZC163:MZH174 NIY163:NJD174 NSU163:NSZ174 OCQ163:OCV174 OMM163:OMR174 OWI163:OWN174 PGE163:PGJ174 PQA163:PQF174 PZW163:QAB174 QJS163:QJX174 QTO163:QTT174 RDK163:RDP174 RNG163:RNL174 RXC163:RXH174 SGY163:SHD174 SQU163:SQZ174 TAQ163:TAV174 TKM163:TKR174 TUI163:TUN174 UEE163:UEJ174 UOA163:UOF174 UXW163:UYB174 VHS163:VHX174 VRO163:VRT174 WBK163:WBP174 WLG163:WLL174 WVC163:WVH174 IQ65677:IV65688 SM65677:SR65688 ACI65677:ACN65688 AME65677:AMJ65688 AWA65677:AWF65688 BFW65677:BGB65688 BPS65677:BPX65688 BZO65677:BZT65688 CJK65677:CJP65688 CTG65677:CTL65688 DDC65677:DDH65688 DMY65677:DND65688 DWU65677:DWZ65688 EGQ65677:EGV65688 EQM65677:EQR65688 FAI65677:FAN65688 FKE65677:FKJ65688 FUA65677:FUF65688 GDW65677:GEB65688 GNS65677:GNX65688 GXO65677:GXT65688 HHK65677:HHP65688 HRG65677:HRL65688 IBC65677:IBH65688 IKY65677:ILD65688 IUU65677:IUZ65688 JEQ65677:JEV65688 JOM65677:JOR65688 JYI65677:JYN65688 KIE65677:KIJ65688 KSA65677:KSF65688 LBW65677:LCB65688 LLS65677:LLX65688 LVO65677:LVT65688 MFK65677:MFP65688 MPG65677:MPL65688 MZC65677:MZH65688 NIY65677:NJD65688 NSU65677:NSZ65688 OCQ65677:OCV65688 OMM65677:OMR65688 OWI65677:OWN65688 PGE65677:PGJ65688 PQA65677:PQF65688 PZW65677:QAB65688 QJS65677:QJX65688 QTO65677:QTT65688 RDK65677:RDP65688 RNG65677:RNL65688 RXC65677:RXH65688 SGY65677:SHD65688 SQU65677:SQZ65688 TAQ65677:TAV65688 TKM65677:TKR65688 TUI65677:TUN65688 UEE65677:UEJ65688 UOA65677:UOF65688 UXW65677:UYB65688 VHS65677:VHX65688 VRO65677:VRT65688 WBK65677:WBP65688 WLG65677:WLL65688 WVC65677:WVH65688 IQ131213:IV131224 SM131213:SR131224 ACI131213:ACN131224 AME131213:AMJ131224 AWA131213:AWF131224 BFW131213:BGB131224 BPS131213:BPX131224 BZO131213:BZT131224 CJK131213:CJP131224 CTG131213:CTL131224 DDC131213:DDH131224 DMY131213:DND131224 DWU131213:DWZ131224 EGQ131213:EGV131224 EQM131213:EQR131224 FAI131213:FAN131224 FKE131213:FKJ131224 FUA131213:FUF131224 GDW131213:GEB131224 GNS131213:GNX131224 GXO131213:GXT131224 HHK131213:HHP131224 HRG131213:HRL131224 IBC131213:IBH131224 IKY131213:ILD131224 IUU131213:IUZ131224 JEQ131213:JEV131224 JOM131213:JOR131224 JYI131213:JYN131224 KIE131213:KIJ131224 KSA131213:KSF131224 LBW131213:LCB131224 LLS131213:LLX131224 LVO131213:LVT131224 MFK131213:MFP131224 MPG131213:MPL131224 MZC131213:MZH131224 NIY131213:NJD131224 NSU131213:NSZ131224 OCQ131213:OCV131224 OMM131213:OMR131224 OWI131213:OWN131224 PGE131213:PGJ131224 PQA131213:PQF131224 PZW131213:QAB131224 QJS131213:QJX131224 QTO131213:QTT131224 RDK131213:RDP131224 RNG131213:RNL131224 RXC131213:RXH131224 SGY131213:SHD131224 SQU131213:SQZ131224 TAQ131213:TAV131224 TKM131213:TKR131224 TUI131213:TUN131224 UEE131213:UEJ131224 UOA131213:UOF131224 UXW131213:UYB131224 VHS131213:VHX131224 VRO131213:VRT131224 WBK131213:WBP131224 WLG131213:WLL131224 WVC131213:WVH131224 IQ196749:IV196760 SM196749:SR196760 ACI196749:ACN196760 AME196749:AMJ196760 AWA196749:AWF196760 BFW196749:BGB196760 BPS196749:BPX196760 BZO196749:BZT196760 CJK196749:CJP196760 CTG196749:CTL196760 DDC196749:DDH196760 DMY196749:DND196760 DWU196749:DWZ196760 EGQ196749:EGV196760 EQM196749:EQR196760 FAI196749:FAN196760 FKE196749:FKJ196760 FUA196749:FUF196760 GDW196749:GEB196760 GNS196749:GNX196760 GXO196749:GXT196760 HHK196749:HHP196760 HRG196749:HRL196760 IBC196749:IBH196760 IKY196749:ILD196760 IUU196749:IUZ196760 JEQ196749:JEV196760 JOM196749:JOR196760 JYI196749:JYN196760 KIE196749:KIJ196760 KSA196749:KSF196760 LBW196749:LCB196760 LLS196749:LLX196760 LVO196749:LVT196760 MFK196749:MFP196760 MPG196749:MPL196760 MZC196749:MZH196760 NIY196749:NJD196760 NSU196749:NSZ196760 OCQ196749:OCV196760 OMM196749:OMR196760 OWI196749:OWN196760 PGE196749:PGJ196760 PQA196749:PQF196760 PZW196749:QAB196760 QJS196749:QJX196760 QTO196749:QTT196760 RDK196749:RDP196760 RNG196749:RNL196760 RXC196749:RXH196760 SGY196749:SHD196760 SQU196749:SQZ196760 TAQ196749:TAV196760 TKM196749:TKR196760 TUI196749:TUN196760 UEE196749:UEJ196760 UOA196749:UOF196760 UXW196749:UYB196760 VHS196749:VHX196760 VRO196749:VRT196760 WBK196749:WBP196760 WLG196749:WLL196760 WVC196749:WVH196760 IQ262285:IV262296 SM262285:SR262296 ACI262285:ACN262296 AME262285:AMJ262296 AWA262285:AWF262296 BFW262285:BGB262296 BPS262285:BPX262296 BZO262285:BZT262296 CJK262285:CJP262296 CTG262285:CTL262296 DDC262285:DDH262296 DMY262285:DND262296 DWU262285:DWZ262296 EGQ262285:EGV262296 EQM262285:EQR262296 FAI262285:FAN262296 FKE262285:FKJ262296 FUA262285:FUF262296 GDW262285:GEB262296 GNS262285:GNX262296 GXO262285:GXT262296 HHK262285:HHP262296 HRG262285:HRL262296 IBC262285:IBH262296 IKY262285:ILD262296 IUU262285:IUZ262296 JEQ262285:JEV262296 JOM262285:JOR262296 JYI262285:JYN262296 KIE262285:KIJ262296 KSA262285:KSF262296 LBW262285:LCB262296 LLS262285:LLX262296 LVO262285:LVT262296 MFK262285:MFP262296 MPG262285:MPL262296 MZC262285:MZH262296 NIY262285:NJD262296 NSU262285:NSZ262296 OCQ262285:OCV262296 OMM262285:OMR262296 OWI262285:OWN262296 PGE262285:PGJ262296 PQA262285:PQF262296 PZW262285:QAB262296 QJS262285:QJX262296 QTO262285:QTT262296 RDK262285:RDP262296 RNG262285:RNL262296 RXC262285:RXH262296 SGY262285:SHD262296 SQU262285:SQZ262296 TAQ262285:TAV262296 TKM262285:TKR262296 TUI262285:TUN262296 UEE262285:UEJ262296 UOA262285:UOF262296 UXW262285:UYB262296 VHS262285:VHX262296 VRO262285:VRT262296 WBK262285:WBP262296 WLG262285:WLL262296 WVC262285:WVH262296 IQ327821:IV327832 SM327821:SR327832 ACI327821:ACN327832 AME327821:AMJ327832 AWA327821:AWF327832 BFW327821:BGB327832 BPS327821:BPX327832 BZO327821:BZT327832 CJK327821:CJP327832 CTG327821:CTL327832 DDC327821:DDH327832 DMY327821:DND327832 DWU327821:DWZ327832 EGQ327821:EGV327832 EQM327821:EQR327832 FAI327821:FAN327832 FKE327821:FKJ327832 FUA327821:FUF327832 GDW327821:GEB327832 GNS327821:GNX327832 GXO327821:GXT327832 HHK327821:HHP327832 HRG327821:HRL327832 IBC327821:IBH327832 IKY327821:ILD327832 IUU327821:IUZ327832 JEQ327821:JEV327832 JOM327821:JOR327832 JYI327821:JYN327832 KIE327821:KIJ327832 KSA327821:KSF327832 LBW327821:LCB327832 LLS327821:LLX327832 LVO327821:LVT327832 MFK327821:MFP327832 MPG327821:MPL327832 MZC327821:MZH327832 NIY327821:NJD327832 NSU327821:NSZ327832 OCQ327821:OCV327832 OMM327821:OMR327832 OWI327821:OWN327832 PGE327821:PGJ327832 PQA327821:PQF327832 PZW327821:QAB327832 QJS327821:QJX327832 QTO327821:QTT327832 RDK327821:RDP327832 RNG327821:RNL327832 RXC327821:RXH327832 SGY327821:SHD327832 SQU327821:SQZ327832 TAQ327821:TAV327832 TKM327821:TKR327832 TUI327821:TUN327832 UEE327821:UEJ327832 UOA327821:UOF327832 UXW327821:UYB327832 VHS327821:VHX327832 VRO327821:VRT327832 WBK327821:WBP327832 WLG327821:WLL327832 WVC327821:WVH327832 IQ393357:IV393368 SM393357:SR393368 ACI393357:ACN393368 AME393357:AMJ393368 AWA393357:AWF393368 BFW393357:BGB393368 BPS393357:BPX393368 BZO393357:BZT393368 CJK393357:CJP393368 CTG393357:CTL393368 DDC393357:DDH393368 DMY393357:DND393368 DWU393357:DWZ393368 EGQ393357:EGV393368 EQM393357:EQR393368 FAI393357:FAN393368 FKE393357:FKJ393368 FUA393357:FUF393368 GDW393357:GEB393368 GNS393357:GNX393368 GXO393357:GXT393368 HHK393357:HHP393368 HRG393357:HRL393368 IBC393357:IBH393368 IKY393357:ILD393368 IUU393357:IUZ393368 JEQ393357:JEV393368 JOM393357:JOR393368 JYI393357:JYN393368 KIE393357:KIJ393368 KSA393357:KSF393368 LBW393357:LCB393368 LLS393357:LLX393368 LVO393357:LVT393368 MFK393357:MFP393368 MPG393357:MPL393368 MZC393357:MZH393368 NIY393357:NJD393368 NSU393357:NSZ393368 OCQ393357:OCV393368 OMM393357:OMR393368 OWI393357:OWN393368 PGE393357:PGJ393368 PQA393357:PQF393368 PZW393357:QAB393368 QJS393357:QJX393368 QTO393357:QTT393368 RDK393357:RDP393368 RNG393357:RNL393368 RXC393357:RXH393368 SGY393357:SHD393368 SQU393357:SQZ393368 TAQ393357:TAV393368 TKM393357:TKR393368 TUI393357:TUN393368 UEE393357:UEJ393368 UOA393357:UOF393368 UXW393357:UYB393368 VHS393357:VHX393368 VRO393357:VRT393368 WBK393357:WBP393368 WLG393357:WLL393368 WVC393357:WVH393368 IQ458893:IV458904 SM458893:SR458904 ACI458893:ACN458904 AME458893:AMJ458904 AWA458893:AWF458904 BFW458893:BGB458904 BPS458893:BPX458904 BZO458893:BZT458904 CJK458893:CJP458904 CTG458893:CTL458904 DDC458893:DDH458904 DMY458893:DND458904 DWU458893:DWZ458904 EGQ458893:EGV458904 EQM458893:EQR458904 FAI458893:FAN458904 FKE458893:FKJ458904 FUA458893:FUF458904 GDW458893:GEB458904 GNS458893:GNX458904 GXO458893:GXT458904 HHK458893:HHP458904 HRG458893:HRL458904 IBC458893:IBH458904 IKY458893:ILD458904 IUU458893:IUZ458904 JEQ458893:JEV458904 JOM458893:JOR458904 JYI458893:JYN458904 KIE458893:KIJ458904 KSA458893:KSF458904 LBW458893:LCB458904 LLS458893:LLX458904 LVO458893:LVT458904 MFK458893:MFP458904 MPG458893:MPL458904 MZC458893:MZH458904 NIY458893:NJD458904 NSU458893:NSZ458904 OCQ458893:OCV458904 OMM458893:OMR458904 OWI458893:OWN458904 PGE458893:PGJ458904 PQA458893:PQF458904 PZW458893:QAB458904 QJS458893:QJX458904 QTO458893:QTT458904 RDK458893:RDP458904 RNG458893:RNL458904 RXC458893:RXH458904 SGY458893:SHD458904 SQU458893:SQZ458904 TAQ458893:TAV458904 TKM458893:TKR458904 TUI458893:TUN458904 UEE458893:UEJ458904 UOA458893:UOF458904 UXW458893:UYB458904 VHS458893:VHX458904 VRO458893:VRT458904 WBK458893:WBP458904 WLG458893:WLL458904 WVC458893:WVH458904 IQ524429:IV524440 SM524429:SR524440 ACI524429:ACN524440 AME524429:AMJ524440 AWA524429:AWF524440 BFW524429:BGB524440 BPS524429:BPX524440 BZO524429:BZT524440 CJK524429:CJP524440 CTG524429:CTL524440 DDC524429:DDH524440 DMY524429:DND524440 DWU524429:DWZ524440 EGQ524429:EGV524440 EQM524429:EQR524440 FAI524429:FAN524440 FKE524429:FKJ524440 FUA524429:FUF524440 GDW524429:GEB524440 GNS524429:GNX524440 GXO524429:GXT524440 HHK524429:HHP524440 HRG524429:HRL524440 IBC524429:IBH524440 IKY524429:ILD524440 IUU524429:IUZ524440 JEQ524429:JEV524440 JOM524429:JOR524440 JYI524429:JYN524440 KIE524429:KIJ524440 KSA524429:KSF524440 LBW524429:LCB524440 LLS524429:LLX524440 LVO524429:LVT524440 MFK524429:MFP524440 MPG524429:MPL524440 MZC524429:MZH524440 NIY524429:NJD524440 NSU524429:NSZ524440 OCQ524429:OCV524440 OMM524429:OMR524440 OWI524429:OWN524440 PGE524429:PGJ524440 PQA524429:PQF524440 PZW524429:QAB524440 QJS524429:QJX524440 QTO524429:QTT524440 RDK524429:RDP524440 RNG524429:RNL524440 RXC524429:RXH524440 SGY524429:SHD524440 SQU524429:SQZ524440 TAQ524429:TAV524440 TKM524429:TKR524440 TUI524429:TUN524440 UEE524429:UEJ524440 UOA524429:UOF524440 UXW524429:UYB524440 VHS524429:VHX524440 VRO524429:VRT524440 WBK524429:WBP524440 WLG524429:WLL524440 WVC524429:WVH524440 IQ589965:IV589976 SM589965:SR589976 ACI589965:ACN589976 AME589965:AMJ589976 AWA589965:AWF589976 BFW589965:BGB589976 BPS589965:BPX589976 BZO589965:BZT589976 CJK589965:CJP589976 CTG589965:CTL589976 DDC589965:DDH589976 DMY589965:DND589976 DWU589965:DWZ589976 EGQ589965:EGV589976 EQM589965:EQR589976 FAI589965:FAN589976 FKE589965:FKJ589976 FUA589965:FUF589976 GDW589965:GEB589976 GNS589965:GNX589976 GXO589965:GXT589976 HHK589965:HHP589976 HRG589965:HRL589976 IBC589965:IBH589976 IKY589965:ILD589976 IUU589965:IUZ589976 JEQ589965:JEV589976 JOM589965:JOR589976 JYI589965:JYN589976 KIE589965:KIJ589976 KSA589965:KSF589976 LBW589965:LCB589976 LLS589965:LLX589976 LVO589965:LVT589976 MFK589965:MFP589976 MPG589965:MPL589976 MZC589965:MZH589976 NIY589965:NJD589976 NSU589965:NSZ589976 OCQ589965:OCV589976 OMM589965:OMR589976 OWI589965:OWN589976 PGE589965:PGJ589976 PQA589965:PQF589976 PZW589965:QAB589976 QJS589965:QJX589976 QTO589965:QTT589976 RDK589965:RDP589976 RNG589965:RNL589976 RXC589965:RXH589976 SGY589965:SHD589976 SQU589965:SQZ589976 TAQ589965:TAV589976 TKM589965:TKR589976 TUI589965:TUN589976 UEE589965:UEJ589976 UOA589965:UOF589976 UXW589965:UYB589976 VHS589965:VHX589976 VRO589965:VRT589976 WBK589965:WBP589976 WLG589965:WLL589976 WVC589965:WVH589976 IQ655501:IV655512 SM655501:SR655512 ACI655501:ACN655512 AME655501:AMJ655512 AWA655501:AWF655512 BFW655501:BGB655512 BPS655501:BPX655512 BZO655501:BZT655512 CJK655501:CJP655512 CTG655501:CTL655512 DDC655501:DDH655512 DMY655501:DND655512 DWU655501:DWZ655512 EGQ655501:EGV655512 EQM655501:EQR655512 FAI655501:FAN655512 FKE655501:FKJ655512 FUA655501:FUF655512 GDW655501:GEB655512 GNS655501:GNX655512 GXO655501:GXT655512 HHK655501:HHP655512 HRG655501:HRL655512 IBC655501:IBH655512 IKY655501:ILD655512 IUU655501:IUZ655512 JEQ655501:JEV655512 JOM655501:JOR655512 JYI655501:JYN655512 KIE655501:KIJ655512 KSA655501:KSF655512 LBW655501:LCB655512 LLS655501:LLX655512 LVO655501:LVT655512 MFK655501:MFP655512 MPG655501:MPL655512 MZC655501:MZH655512 NIY655501:NJD655512 NSU655501:NSZ655512 OCQ655501:OCV655512 OMM655501:OMR655512 OWI655501:OWN655512 PGE655501:PGJ655512 PQA655501:PQF655512 PZW655501:QAB655512 QJS655501:QJX655512 QTO655501:QTT655512 RDK655501:RDP655512 RNG655501:RNL655512 RXC655501:RXH655512 SGY655501:SHD655512 SQU655501:SQZ655512 TAQ655501:TAV655512 TKM655501:TKR655512 TUI655501:TUN655512 UEE655501:UEJ655512 UOA655501:UOF655512 UXW655501:UYB655512 VHS655501:VHX655512 VRO655501:VRT655512 WBK655501:WBP655512 WLG655501:WLL655512 WVC655501:WVH655512 IQ721037:IV721048 SM721037:SR721048 ACI721037:ACN721048 AME721037:AMJ721048 AWA721037:AWF721048 BFW721037:BGB721048 BPS721037:BPX721048 BZO721037:BZT721048 CJK721037:CJP721048 CTG721037:CTL721048 DDC721037:DDH721048 DMY721037:DND721048 DWU721037:DWZ721048 EGQ721037:EGV721048 EQM721037:EQR721048 FAI721037:FAN721048 FKE721037:FKJ721048 FUA721037:FUF721048 GDW721037:GEB721048 GNS721037:GNX721048 GXO721037:GXT721048 HHK721037:HHP721048 HRG721037:HRL721048 IBC721037:IBH721048 IKY721037:ILD721048 IUU721037:IUZ721048 JEQ721037:JEV721048 JOM721037:JOR721048 JYI721037:JYN721048 KIE721037:KIJ721048 KSA721037:KSF721048 LBW721037:LCB721048 LLS721037:LLX721048 LVO721037:LVT721048 MFK721037:MFP721048 MPG721037:MPL721048 MZC721037:MZH721048 NIY721037:NJD721048 NSU721037:NSZ721048 OCQ721037:OCV721048 OMM721037:OMR721048 OWI721037:OWN721048 PGE721037:PGJ721048 PQA721037:PQF721048 PZW721037:QAB721048 QJS721037:QJX721048 QTO721037:QTT721048 RDK721037:RDP721048 RNG721037:RNL721048 RXC721037:RXH721048 SGY721037:SHD721048 SQU721037:SQZ721048 TAQ721037:TAV721048 TKM721037:TKR721048 TUI721037:TUN721048 UEE721037:UEJ721048 UOA721037:UOF721048 UXW721037:UYB721048 VHS721037:VHX721048 VRO721037:VRT721048 WBK721037:WBP721048 WLG721037:WLL721048 WVC721037:WVH721048 IQ786573:IV786584 SM786573:SR786584 ACI786573:ACN786584 AME786573:AMJ786584 AWA786573:AWF786584 BFW786573:BGB786584 BPS786573:BPX786584 BZO786573:BZT786584 CJK786573:CJP786584 CTG786573:CTL786584 DDC786573:DDH786584 DMY786573:DND786584 DWU786573:DWZ786584 EGQ786573:EGV786584 EQM786573:EQR786584 FAI786573:FAN786584 FKE786573:FKJ786584 FUA786573:FUF786584 GDW786573:GEB786584 GNS786573:GNX786584 GXO786573:GXT786584 HHK786573:HHP786584 HRG786573:HRL786584 IBC786573:IBH786584 IKY786573:ILD786584 IUU786573:IUZ786584 JEQ786573:JEV786584 JOM786573:JOR786584 JYI786573:JYN786584 KIE786573:KIJ786584 KSA786573:KSF786584 LBW786573:LCB786584 LLS786573:LLX786584 LVO786573:LVT786584 MFK786573:MFP786584 MPG786573:MPL786584 MZC786573:MZH786584 NIY786573:NJD786584 NSU786573:NSZ786584 OCQ786573:OCV786584 OMM786573:OMR786584 OWI786573:OWN786584 PGE786573:PGJ786584 PQA786573:PQF786584 PZW786573:QAB786584 QJS786573:QJX786584 QTO786573:QTT786584 RDK786573:RDP786584 RNG786573:RNL786584 RXC786573:RXH786584 SGY786573:SHD786584 SQU786573:SQZ786584 TAQ786573:TAV786584 TKM786573:TKR786584 TUI786573:TUN786584 UEE786573:UEJ786584 UOA786573:UOF786584 UXW786573:UYB786584 VHS786573:VHX786584 VRO786573:VRT786584 WBK786573:WBP786584 WLG786573:WLL786584 WVC786573:WVH786584 IQ852109:IV852120 SM852109:SR852120 ACI852109:ACN852120 AME852109:AMJ852120 AWA852109:AWF852120 BFW852109:BGB852120 BPS852109:BPX852120 BZO852109:BZT852120 CJK852109:CJP852120 CTG852109:CTL852120 DDC852109:DDH852120 DMY852109:DND852120 DWU852109:DWZ852120 EGQ852109:EGV852120 EQM852109:EQR852120 FAI852109:FAN852120 FKE852109:FKJ852120 FUA852109:FUF852120 GDW852109:GEB852120 GNS852109:GNX852120 GXO852109:GXT852120 HHK852109:HHP852120 HRG852109:HRL852120 IBC852109:IBH852120 IKY852109:ILD852120 IUU852109:IUZ852120 JEQ852109:JEV852120 JOM852109:JOR852120 JYI852109:JYN852120 KIE852109:KIJ852120 KSA852109:KSF852120 LBW852109:LCB852120 LLS852109:LLX852120 LVO852109:LVT852120 MFK852109:MFP852120 MPG852109:MPL852120 MZC852109:MZH852120 NIY852109:NJD852120 NSU852109:NSZ852120 OCQ852109:OCV852120 OMM852109:OMR852120 OWI852109:OWN852120 PGE852109:PGJ852120 PQA852109:PQF852120 PZW852109:QAB852120 QJS852109:QJX852120 QTO852109:QTT852120 RDK852109:RDP852120 RNG852109:RNL852120 RXC852109:RXH852120 SGY852109:SHD852120 SQU852109:SQZ852120 TAQ852109:TAV852120 TKM852109:TKR852120 TUI852109:TUN852120 UEE852109:UEJ852120 UOA852109:UOF852120 UXW852109:UYB852120 VHS852109:VHX852120 VRO852109:VRT852120 WBK852109:WBP852120 WLG852109:WLL852120 WVC852109:WVH852120 IQ917645:IV917656 SM917645:SR917656 ACI917645:ACN917656 AME917645:AMJ917656 AWA917645:AWF917656 BFW917645:BGB917656 BPS917645:BPX917656 BZO917645:BZT917656 CJK917645:CJP917656 CTG917645:CTL917656 DDC917645:DDH917656 DMY917645:DND917656 DWU917645:DWZ917656 EGQ917645:EGV917656 EQM917645:EQR917656 FAI917645:FAN917656 FKE917645:FKJ917656 FUA917645:FUF917656 GDW917645:GEB917656 GNS917645:GNX917656 GXO917645:GXT917656 HHK917645:HHP917656 HRG917645:HRL917656 IBC917645:IBH917656 IKY917645:ILD917656 IUU917645:IUZ917656 JEQ917645:JEV917656 JOM917645:JOR917656 JYI917645:JYN917656 KIE917645:KIJ917656 KSA917645:KSF917656 LBW917645:LCB917656 LLS917645:LLX917656 LVO917645:LVT917656 MFK917645:MFP917656 MPG917645:MPL917656 MZC917645:MZH917656 NIY917645:NJD917656 NSU917645:NSZ917656 OCQ917645:OCV917656 OMM917645:OMR917656 OWI917645:OWN917656 PGE917645:PGJ917656 PQA917645:PQF917656 PZW917645:QAB917656 QJS917645:QJX917656 QTO917645:QTT917656 RDK917645:RDP917656 RNG917645:RNL917656 RXC917645:RXH917656 SGY917645:SHD917656 SQU917645:SQZ917656 TAQ917645:TAV917656 TKM917645:TKR917656 TUI917645:TUN917656 UEE917645:UEJ917656 UOA917645:UOF917656 UXW917645:UYB917656 VHS917645:VHX917656 VRO917645:VRT917656 WBK917645:WBP917656 WLG917645:WLL917656 WVC917645:WVH917656 IQ983181:IV983192 SM983181:SR983192 ACI983181:ACN983192 AME983181:AMJ983192 AWA983181:AWF983192 BFW983181:BGB983192 BPS983181:BPX983192 BZO983181:BZT983192 CJK983181:CJP983192 CTG983181:CTL983192 DDC983181:DDH983192 DMY983181:DND983192 DWU983181:DWZ983192 EGQ983181:EGV983192 EQM983181:EQR983192 FAI983181:FAN983192 FKE983181:FKJ983192 FUA983181:FUF983192 GDW983181:GEB983192 GNS983181:GNX983192 GXO983181:GXT983192 HHK983181:HHP983192 HRG983181:HRL983192 IBC983181:IBH983192 IKY983181:ILD983192 IUU983181:IUZ983192 JEQ983181:JEV983192 JOM983181:JOR983192 JYI983181:JYN983192 KIE983181:KIJ983192 KSA983181:KSF983192 LBW983181:LCB983192 LLS983181:LLX983192 LVO983181:LVT983192 MFK983181:MFP983192 MPG983181:MPL983192 MZC983181:MZH983192 NIY983181:NJD983192 NSU983181:NSZ983192 OCQ983181:OCV983192 OMM983181:OMR983192 OWI983181:OWN983192 PGE983181:PGJ983192 PQA983181:PQF983192 PZW983181:QAB983192 QJS983181:QJX983192 QTO983181:QTT983192 RDK983181:RDP983192 RNG983181:RNL983192 RXC983181:RXH983192 SGY983181:SHD983192 SQU983181:SQZ983192 TAQ983181:TAV983192 TKM983181:TKR983192 TUI983181:TUN983192 UEE983181:UEJ983192 UOA983181:UOF983192 UXW983181:UYB983192 VHS983181:VHX983192 VRO983181:VRT983192 WBK983181:WBP983192 WLG983181:WLL983192 WVC983181:WVH983192 IM195:IP217 SI195:SL217 ACE195:ACH217 AMA195:AMD217 AVW195:AVZ217 BFS195:BFV217 BPO195:BPR217 BZK195:BZN217 CJG195:CJJ217 CTC195:CTF217 DCY195:DDB217 DMU195:DMX217 DWQ195:DWT217 EGM195:EGP217 EQI195:EQL217 FAE195:FAH217 FKA195:FKD217 FTW195:FTZ217 GDS195:GDV217 GNO195:GNR217 GXK195:GXN217 HHG195:HHJ217 HRC195:HRF217 IAY195:IBB217 IKU195:IKX217 IUQ195:IUT217 JEM195:JEP217 JOI195:JOL217 JYE195:JYH217 KIA195:KID217 KRW195:KRZ217 LBS195:LBV217 LLO195:LLR217 LVK195:LVN217 MFG195:MFJ217 MPC195:MPF217 MYY195:MZB217 NIU195:NIX217 NSQ195:NST217 OCM195:OCP217 OMI195:OML217 OWE195:OWH217 PGA195:PGD217 PPW195:PPZ217 PZS195:PZV217 QJO195:QJR217 QTK195:QTN217 RDG195:RDJ217 RNC195:RNF217 RWY195:RXB217 SGU195:SGX217 SQQ195:SQT217 TAM195:TAP217 TKI195:TKL217 TUE195:TUH217 UEA195:UED217 UNW195:UNZ217 UXS195:UXV217 VHO195:VHR217 VRK195:VRN217 WBG195:WBJ217 WLC195:WLF217 WUY195:WVB217 C65709:F65753 IM65709:IP65753 SI65709:SL65753 ACE65709:ACH65753 AMA65709:AMD65753 AVW65709:AVZ65753 BFS65709:BFV65753 BPO65709:BPR65753 BZK65709:BZN65753 CJG65709:CJJ65753 CTC65709:CTF65753 DCY65709:DDB65753 DMU65709:DMX65753 DWQ65709:DWT65753 EGM65709:EGP65753 EQI65709:EQL65753 FAE65709:FAH65753 FKA65709:FKD65753 FTW65709:FTZ65753 GDS65709:GDV65753 GNO65709:GNR65753 GXK65709:GXN65753 HHG65709:HHJ65753 HRC65709:HRF65753 IAY65709:IBB65753 IKU65709:IKX65753 IUQ65709:IUT65753 JEM65709:JEP65753 JOI65709:JOL65753 JYE65709:JYH65753 KIA65709:KID65753 KRW65709:KRZ65753 LBS65709:LBV65753 LLO65709:LLR65753 LVK65709:LVN65753 MFG65709:MFJ65753 MPC65709:MPF65753 MYY65709:MZB65753 NIU65709:NIX65753 NSQ65709:NST65753 OCM65709:OCP65753 OMI65709:OML65753 OWE65709:OWH65753 PGA65709:PGD65753 PPW65709:PPZ65753 PZS65709:PZV65753 QJO65709:QJR65753 QTK65709:QTN65753 RDG65709:RDJ65753 RNC65709:RNF65753 RWY65709:RXB65753 SGU65709:SGX65753 SQQ65709:SQT65753 TAM65709:TAP65753 TKI65709:TKL65753 TUE65709:TUH65753 UEA65709:UED65753 UNW65709:UNZ65753 UXS65709:UXV65753 VHO65709:VHR65753 VRK65709:VRN65753 WBG65709:WBJ65753 WLC65709:WLF65753 WUY65709:WVB65753 C131245:F131289 IM131245:IP131289 SI131245:SL131289 ACE131245:ACH131289 AMA131245:AMD131289 AVW131245:AVZ131289 BFS131245:BFV131289 BPO131245:BPR131289 BZK131245:BZN131289 CJG131245:CJJ131289 CTC131245:CTF131289 DCY131245:DDB131289 DMU131245:DMX131289 DWQ131245:DWT131289 EGM131245:EGP131289 EQI131245:EQL131289 FAE131245:FAH131289 FKA131245:FKD131289 FTW131245:FTZ131289 GDS131245:GDV131289 GNO131245:GNR131289 GXK131245:GXN131289 HHG131245:HHJ131289 HRC131245:HRF131289 IAY131245:IBB131289 IKU131245:IKX131289 IUQ131245:IUT131289 JEM131245:JEP131289 JOI131245:JOL131289 JYE131245:JYH131289 KIA131245:KID131289 KRW131245:KRZ131289 LBS131245:LBV131289 LLO131245:LLR131289 LVK131245:LVN131289 MFG131245:MFJ131289 MPC131245:MPF131289 MYY131245:MZB131289 NIU131245:NIX131289 NSQ131245:NST131289 OCM131245:OCP131289 OMI131245:OML131289 OWE131245:OWH131289 PGA131245:PGD131289 PPW131245:PPZ131289 PZS131245:PZV131289 QJO131245:QJR131289 QTK131245:QTN131289 RDG131245:RDJ131289 RNC131245:RNF131289 RWY131245:RXB131289 SGU131245:SGX131289 SQQ131245:SQT131289 TAM131245:TAP131289 TKI131245:TKL131289 TUE131245:TUH131289 UEA131245:UED131289 UNW131245:UNZ131289 UXS131245:UXV131289 VHO131245:VHR131289 VRK131245:VRN131289 WBG131245:WBJ131289 WLC131245:WLF131289 WUY131245:WVB131289 C196781:F196825 IM196781:IP196825 SI196781:SL196825 ACE196781:ACH196825 AMA196781:AMD196825 AVW196781:AVZ196825 BFS196781:BFV196825 BPO196781:BPR196825 BZK196781:BZN196825 CJG196781:CJJ196825 CTC196781:CTF196825 DCY196781:DDB196825 DMU196781:DMX196825 DWQ196781:DWT196825 EGM196781:EGP196825 EQI196781:EQL196825 FAE196781:FAH196825 FKA196781:FKD196825 FTW196781:FTZ196825 GDS196781:GDV196825 GNO196781:GNR196825 GXK196781:GXN196825 HHG196781:HHJ196825 HRC196781:HRF196825 IAY196781:IBB196825 IKU196781:IKX196825 IUQ196781:IUT196825 JEM196781:JEP196825 JOI196781:JOL196825 JYE196781:JYH196825 KIA196781:KID196825 KRW196781:KRZ196825 LBS196781:LBV196825 LLO196781:LLR196825 LVK196781:LVN196825 MFG196781:MFJ196825 MPC196781:MPF196825 MYY196781:MZB196825 NIU196781:NIX196825 NSQ196781:NST196825 OCM196781:OCP196825 OMI196781:OML196825 OWE196781:OWH196825 PGA196781:PGD196825 PPW196781:PPZ196825 PZS196781:PZV196825 QJO196781:QJR196825 QTK196781:QTN196825 RDG196781:RDJ196825 RNC196781:RNF196825 RWY196781:RXB196825 SGU196781:SGX196825 SQQ196781:SQT196825 TAM196781:TAP196825 TKI196781:TKL196825 TUE196781:TUH196825 UEA196781:UED196825 UNW196781:UNZ196825 UXS196781:UXV196825 VHO196781:VHR196825 VRK196781:VRN196825 WBG196781:WBJ196825 WLC196781:WLF196825 WUY196781:WVB196825 C262317:F262361 IM262317:IP262361 SI262317:SL262361 ACE262317:ACH262361 AMA262317:AMD262361 AVW262317:AVZ262361 BFS262317:BFV262361 BPO262317:BPR262361 BZK262317:BZN262361 CJG262317:CJJ262361 CTC262317:CTF262361 DCY262317:DDB262361 DMU262317:DMX262361 DWQ262317:DWT262361 EGM262317:EGP262361 EQI262317:EQL262361 FAE262317:FAH262361 FKA262317:FKD262361 FTW262317:FTZ262361 GDS262317:GDV262361 GNO262317:GNR262361 GXK262317:GXN262361 HHG262317:HHJ262361 HRC262317:HRF262361 IAY262317:IBB262361 IKU262317:IKX262361 IUQ262317:IUT262361 JEM262317:JEP262361 JOI262317:JOL262361 JYE262317:JYH262361 KIA262317:KID262361 KRW262317:KRZ262361 LBS262317:LBV262361 LLO262317:LLR262361 LVK262317:LVN262361 MFG262317:MFJ262361 MPC262317:MPF262361 MYY262317:MZB262361 NIU262317:NIX262361 NSQ262317:NST262361 OCM262317:OCP262361 OMI262317:OML262361 OWE262317:OWH262361 PGA262317:PGD262361 PPW262317:PPZ262361 PZS262317:PZV262361 QJO262317:QJR262361 QTK262317:QTN262361 RDG262317:RDJ262361 RNC262317:RNF262361 RWY262317:RXB262361 SGU262317:SGX262361 SQQ262317:SQT262361 TAM262317:TAP262361 TKI262317:TKL262361 TUE262317:TUH262361 UEA262317:UED262361 UNW262317:UNZ262361 UXS262317:UXV262361 VHO262317:VHR262361 VRK262317:VRN262361 WBG262317:WBJ262361 WLC262317:WLF262361 WUY262317:WVB262361 C327853:F327897 IM327853:IP327897 SI327853:SL327897 ACE327853:ACH327897 AMA327853:AMD327897 AVW327853:AVZ327897 BFS327853:BFV327897 BPO327853:BPR327897 BZK327853:BZN327897 CJG327853:CJJ327897 CTC327853:CTF327897 DCY327853:DDB327897 DMU327853:DMX327897 DWQ327853:DWT327897 EGM327853:EGP327897 EQI327853:EQL327897 FAE327853:FAH327897 FKA327853:FKD327897 FTW327853:FTZ327897 GDS327853:GDV327897 GNO327853:GNR327897 GXK327853:GXN327897 HHG327853:HHJ327897 HRC327853:HRF327897 IAY327853:IBB327897 IKU327853:IKX327897 IUQ327853:IUT327897 JEM327853:JEP327897 JOI327853:JOL327897 JYE327853:JYH327897 KIA327853:KID327897 KRW327853:KRZ327897 LBS327853:LBV327897 LLO327853:LLR327897 LVK327853:LVN327897 MFG327853:MFJ327897 MPC327853:MPF327897 MYY327853:MZB327897 NIU327853:NIX327897 NSQ327853:NST327897 OCM327853:OCP327897 OMI327853:OML327897 OWE327853:OWH327897 PGA327853:PGD327897 PPW327853:PPZ327897 PZS327853:PZV327897 QJO327853:QJR327897 QTK327853:QTN327897 RDG327853:RDJ327897 RNC327853:RNF327897 RWY327853:RXB327897 SGU327853:SGX327897 SQQ327853:SQT327897 TAM327853:TAP327897 TKI327853:TKL327897 TUE327853:TUH327897 UEA327853:UED327897 UNW327853:UNZ327897 UXS327853:UXV327897 VHO327853:VHR327897 VRK327853:VRN327897 WBG327853:WBJ327897 WLC327853:WLF327897 WUY327853:WVB327897 C393389:F393433 IM393389:IP393433 SI393389:SL393433 ACE393389:ACH393433 AMA393389:AMD393433 AVW393389:AVZ393433 BFS393389:BFV393433 BPO393389:BPR393433 BZK393389:BZN393433 CJG393389:CJJ393433 CTC393389:CTF393433 DCY393389:DDB393433 DMU393389:DMX393433 DWQ393389:DWT393433 EGM393389:EGP393433 EQI393389:EQL393433 FAE393389:FAH393433 FKA393389:FKD393433 FTW393389:FTZ393433 GDS393389:GDV393433 GNO393389:GNR393433 GXK393389:GXN393433 HHG393389:HHJ393433 HRC393389:HRF393433 IAY393389:IBB393433 IKU393389:IKX393433 IUQ393389:IUT393433 JEM393389:JEP393433 JOI393389:JOL393433 JYE393389:JYH393433 KIA393389:KID393433 KRW393389:KRZ393433 LBS393389:LBV393433 LLO393389:LLR393433 LVK393389:LVN393433 MFG393389:MFJ393433 MPC393389:MPF393433 MYY393389:MZB393433 NIU393389:NIX393433 NSQ393389:NST393433 OCM393389:OCP393433 OMI393389:OML393433 OWE393389:OWH393433 PGA393389:PGD393433 PPW393389:PPZ393433 PZS393389:PZV393433 QJO393389:QJR393433 QTK393389:QTN393433 RDG393389:RDJ393433 RNC393389:RNF393433 RWY393389:RXB393433 SGU393389:SGX393433 SQQ393389:SQT393433 TAM393389:TAP393433 TKI393389:TKL393433 TUE393389:TUH393433 UEA393389:UED393433 UNW393389:UNZ393433 UXS393389:UXV393433 VHO393389:VHR393433 VRK393389:VRN393433 WBG393389:WBJ393433 WLC393389:WLF393433 WUY393389:WVB393433 C458925:F458969 IM458925:IP458969 SI458925:SL458969 ACE458925:ACH458969 AMA458925:AMD458969 AVW458925:AVZ458969 BFS458925:BFV458969 BPO458925:BPR458969 BZK458925:BZN458969 CJG458925:CJJ458969 CTC458925:CTF458969 DCY458925:DDB458969 DMU458925:DMX458969 DWQ458925:DWT458969 EGM458925:EGP458969 EQI458925:EQL458969 FAE458925:FAH458969 FKA458925:FKD458969 FTW458925:FTZ458969 GDS458925:GDV458969 GNO458925:GNR458969 GXK458925:GXN458969 HHG458925:HHJ458969 HRC458925:HRF458969 IAY458925:IBB458969 IKU458925:IKX458969 IUQ458925:IUT458969 JEM458925:JEP458969 JOI458925:JOL458969 JYE458925:JYH458969 KIA458925:KID458969 KRW458925:KRZ458969 LBS458925:LBV458969 LLO458925:LLR458969 LVK458925:LVN458969 MFG458925:MFJ458969 MPC458925:MPF458969 MYY458925:MZB458969 NIU458925:NIX458969 NSQ458925:NST458969 OCM458925:OCP458969 OMI458925:OML458969 OWE458925:OWH458969 PGA458925:PGD458969 PPW458925:PPZ458969 PZS458925:PZV458969 QJO458925:QJR458969 QTK458925:QTN458969 RDG458925:RDJ458969 RNC458925:RNF458969 RWY458925:RXB458969 SGU458925:SGX458969 SQQ458925:SQT458969 TAM458925:TAP458969 TKI458925:TKL458969 TUE458925:TUH458969 UEA458925:UED458969 UNW458925:UNZ458969 UXS458925:UXV458969 VHO458925:VHR458969 VRK458925:VRN458969 WBG458925:WBJ458969 WLC458925:WLF458969 WUY458925:WVB458969 C524461:F524505 IM524461:IP524505 SI524461:SL524505 ACE524461:ACH524505 AMA524461:AMD524505 AVW524461:AVZ524505 BFS524461:BFV524505 BPO524461:BPR524505 BZK524461:BZN524505 CJG524461:CJJ524505 CTC524461:CTF524505 DCY524461:DDB524505 DMU524461:DMX524505 DWQ524461:DWT524505 EGM524461:EGP524505 EQI524461:EQL524505 FAE524461:FAH524505 FKA524461:FKD524505 FTW524461:FTZ524505 GDS524461:GDV524505 GNO524461:GNR524505 GXK524461:GXN524505 HHG524461:HHJ524505 HRC524461:HRF524505 IAY524461:IBB524505 IKU524461:IKX524505 IUQ524461:IUT524505 JEM524461:JEP524505 JOI524461:JOL524505 JYE524461:JYH524505 KIA524461:KID524505 KRW524461:KRZ524505 LBS524461:LBV524505 LLO524461:LLR524505 LVK524461:LVN524505 MFG524461:MFJ524505 MPC524461:MPF524505 MYY524461:MZB524505 NIU524461:NIX524505 NSQ524461:NST524505 OCM524461:OCP524505 OMI524461:OML524505 OWE524461:OWH524505 PGA524461:PGD524505 PPW524461:PPZ524505 PZS524461:PZV524505 QJO524461:QJR524505 QTK524461:QTN524505 RDG524461:RDJ524505 RNC524461:RNF524505 RWY524461:RXB524505 SGU524461:SGX524505 SQQ524461:SQT524505 TAM524461:TAP524505 TKI524461:TKL524505 TUE524461:TUH524505 UEA524461:UED524505 UNW524461:UNZ524505 UXS524461:UXV524505 VHO524461:VHR524505 VRK524461:VRN524505 WBG524461:WBJ524505 WLC524461:WLF524505 WUY524461:WVB524505 C589997:F590041 IM589997:IP590041 SI589997:SL590041 ACE589997:ACH590041 AMA589997:AMD590041 AVW589997:AVZ590041 BFS589997:BFV590041 BPO589997:BPR590041 BZK589997:BZN590041 CJG589997:CJJ590041 CTC589997:CTF590041 DCY589997:DDB590041 DMU589997:DMX590041 DWQ589997:DWT590041 EGM589997:EGP590041 EQI589997:EQL590041 FAE589997:FAH590041 FKA589997:FKD590041 FTW589997:FTZ590041 GDS589997:GDV590041 GNO589997:GNR590041 GXK589997:GXN590041 HHG589997:HHJ590041 HRC589997:HRF590041 IAY589997:IBB590041 IKU589997:IKX590041 IUQ589997:IUT590041 JEM589997:JEP590041 JOI589997:JOL590041 JYE589997:JYH590041 KIA589997:KID590041 KRW589997:KRZ590041 LBS589997:LBV590041 LLO589997:LLR590041 LVK589997:LVN590041 MFG589997:MFJ590041 MPC589997:MPF590041 MYY589997:MZB590041 NIU589997:NIX590041 NSQ589997:NST590041 OCM589997:OCP590041 OMI589997:OML590041 OWE589997:OWH590041 PGA589997:PGD590041 PPW589997:PPZ590041 PZS589997:PZV590041 QJO589997:QJR590041 QTK589997:QTN590041 RDG589997:RDJ590041 RNC589997:RNF590041 RWY589997:RXB590041 SGU589997:SGX590041 SQQ589997:SQT590041 TAM589997:TAP590041 TKI589997:TKL590041 TUE589997:TUH590041 UEA589997:UED590041 UNW589997:UNZ590041 UXS589997:UXV590041 VHO589997:VHR590041 VRK589997:VRN590041 WBG589997:WBJ590041 WLC589997:WLF590041 WUY589997:WVB590041 C655533:F655577 IM655533:IP655577 SI655533:SL655577 ACE655533:ACH655577 AMA655533:AMD655577 AVW655533:AVZ655577 BFS655533:BFV655577 BPO655533:BPR655577 BZK655533:BZN655577 CJG655533:CJJ655577 CTC655533:CTF655577 DCY655533:DDB655577 DMU655533:DMX655577 DWQ655533:DWT655577 EGM655533:EGP655577 EQI655533:EQL655577 FAE655533:FAH655577 FKA655533:FKD655577 FTW655533:FTZ655577 GDS655533:GDV655577 GNO655533:GNR655577 GXK655533:GXN655577 HHG655533:HHJ655577 HRC655533:HRF655577 IAY655533:IBB655577 IKU655533:IKX655577 IUQ655533:IUT655577 JEM655533:JEP655577 JOI655533:JOL655577 JYE655533:JYH655577 KIA655533:KID655577 KRW655533:KRZ655577 LBS655533:LBV655577 LLO655533:LLR655577 LVK655533:LVN655577 MFG655533:MFJ655577 MPC655533:MPF655577 MYY655533:MZB655577 NIU655533:NIX655577 NSQ655533:NST655577 OCM655533:OCP655577 OMI655533:OML655577 OWE655533:OWH655577 PGA655533:PGD655577 PPW655533:PPZ655577 PZS655533:PZV655577 QJO655533:QJR655577 QTK655533:QTN655577 RDG655533:RDJ655577 RNC655533:RNF655577 RWY655533:RXB655577 SGU655533:SGX655577 SQQ655533:SQT655577 TAM655533:TAP655577 TKI655533:TKL655577 TUE655533:TUH655577 UEA655533:UED655577 UNW655533:UNZ655577 UXS655533:UXV655577 VHO655533:VHR655577 VRK655533:VRN655577 WBG655533:WBJ655577 WLC655533:WLF655577 WUY655533:WVB655577 C721069:F721113 IM721069:IP721113 SI721069:SL721113 ACE721069:ACH721113 AMA721069:AMD721113 AVW721069:AVZ721113 BFS721069:BFV721113 BPO721069:BPR721113 BZK721069:BZN721113 CJG721069:CJJ721113 CTC721069:CTF721113 DCY721069:DDB721113 DMU721069:DMX721113 DWQ721069:DWT721113 EGM721069:EGP721113 EQI721069:EQL721113 FAE721069:FAH721113 FKA721069:FKD721113 FTW721069:FTZ721113 GDS721069:GDV721113 GNO721069:GNR721113 GXK721069:GXN721113 HHG721069:HHJ721113 HRC721069:HRF721113 IAY721069:IBB721113 IKU721069:IKX721113 IUQ721069:IUT721113 JEM721069:JEP721113 JOI721069:JOL721113 JYE721069:JYH721113 KIA721069:KID721113 KRW721069:KRZ721113 LBS721069:LBV721113 LLO721069:LLR721113 LVK721069:LVN721113 MFG721069:MFJ721113 MPC721069:MPF721113 MYY721069:MZB721113 NIU721069:NIX721113 NSQ721069:NST721113 OCM721069:OCP721113 OMI721069:OML721113 OWE721069:OWH721113 PGA721069:PGD721113 PPW721069:PPZ721113 PZS721069:PZV721113 QJO721069:QJR721113 QTK721069:QTN721113 RDG721069:RDJ721113 RNC721069:RNF721113 RWY721069:RXB721113 SGU721069:SGX721113 SQQ721069:SQT721113 TAM721069:TAP721113 TKI721069:TKL721113 TUE721069:TUH721113 UEA721069:UED721113 UNW721069:UNZ721113 UXS721069:UXV721113 VHO721069:VHR721113 VRK721069:VRN721113 WBG721069:WBJ721113 WLC721069:WLF721113 WUY721069:WVB721113 C786605:F786649 IM786605:IP786649 SI786605:SL786649 ACE786605:ACH786649 AMA786605:AMD786649 AVW786605:AVZ786649 BFS786605:BFV786649 BPO786605:BPR786649 BZK786605:BZN786649 CJG786605:CJJ786649 CTC786605:CTF786649 DCY786605:DDB786649 DMU786605:DMX786649 DWQ786605:DWT786649 EGM786605:EGP786649 EQI786605:EQL786649 FAE786605:FAH786649 FKA786605:FKD786649 FTW786605:FTZ786649 GDS786605:GDV786649 GNO786605:GNR786649 GXK786605:GXN786649 HHG786605:HHJ786649 HRC786605:HRF786649 IAY786605:IBB786649 IKU786605:IKX786649 IUQ786605:IUT786649 JEM786605:JEP786649 JOI786605:JOL786649 JYE786605:JYH786649 KIA786605:KID786649 KRW786605:KRZ786649 LBS786605:LBV786649 LLO786605:LLR786649 LVK786605:LVN786649 MFG786605:MFJ786649 MPC786605:MPF786649 MYY786605:MZB786649 NIU786605:NIX786649 NSQ786605:NST786649 OCM786605:OCP786649 OMI786605:OML786649 OWE786605:OWH786649 PGA786605:PGD786649 PPW786605:PPZ786649 PZS786605:PZV786649 QJO786605:QJR786649 QTK786605:QTN786649 RDG786605:RDJ786649 RNC786605:RNF786649 RWY786605:RXB786649 SGU786605:SGX786649 SQQ786605:SQT786649 TAM786605:TAP786649 TKI786605:TKL786649 TUE786605:TUH786649 UEA786605:UED786649 UNW786605:UNZ786649 UXS786605:UXV786649 VHO786605:VHR786649 VRK786605:VRN786649 WBG786605:WBJ786649 WLC786605:WLF786649 WUY786605:WVB786649 C852141:F852185 IM852141:IP852185 SI852141:SL852185 ACE852141:ACH852185 AMA852141:AMD852185 AVW852141:AVZ852185 BFS852141:BFV852185 BPO852141:BPR852185 BZK852141:BZN852185 CJG852141:CJJ852185 CTC852141:CTF852185 DCY852141:DDB852185 DMU852141:DMX852185 DWQ852141:DWT852185 EGM852141:EGP852185 EQI852141:EQL852185 FAE852141:FAH852185 FKA852141:FKD852185 FTW852141:FTZ852185 GDS852141:GDV852185 GNO852141:GNR852185 GXK852141:GXN852185 HHG852141:HHJ852185 HRC852141:HRF852185 IAY852141:IBB852185 IKU852141:IKX852185 IUQ852141:IUT852185 JEM852141:JEP852185 JOI852141:JOL852185 JYE852141:JYH852185 KIA852141:KID852185 KRW852141:KRZ852185 LBS852141:LBV852185 LLO852141:LLR852185 LVK852141:LVN852185 MFG852141:MFJ852185 MPC852141:MPF852185 MYY852141:MZB852185 NIU852141:NIX852185 NSQ852141:NST852185 OCM852141:OCP852185 OMI852141:OML852185 OWE852141:OWH852185 PGA852141:PGD852185 PPW852141:PPZ852185 PZS852141:PZV852185 QJO852141:QJR852185 QTK852141:QTN852185 RDG852141:RDJ852185 RNC852141:RNF852185 RWY852141:RXB852185 SGU852141:SGX852185 SQQ852141:SQT852185 TAM852141:TAP852185 TKI852141:TKL852185 TUE852141:TUH852185 UEA852141:UED852185 UNW852141:UNZ852185 UXS852141:UXV852185 VHO852141:VHR852185 VRK852141:VRN852185 WBG852141:WBJ852185 WLC852141:WLF852185 WUY852141:WVB852185 C917677:F917721 IM917677:IP917721 SI917677:SL917721 ACE917677:ACH917721 AMA917677:AMD917721 AVW917677:AVZ917721 BFS917677:BFV917721 BPO917677:BPR917721 BZK917677:BZN917721 CJG917677:CJJ917721 CTC917677:CTF917721 DCY917677:DDB917721 DMU917677:DMX917721 DWQ917677:DWT917721 EGM917677:EGP917721 EQI917677:EQL917721 FAE917677:FAH917721 FKA917677:FKD917721 FTW917677:FTZ917721 GDS917677:GDV917721 GNO917677:GNR917721 GXK917677:GXN917721 HHG917677:HHJ917721 HRC917677:HRF917721 IAY917677:IBB917721 IKU917677:IKX917721 IUQ917677:IUT917721 JEM917677:JEP917721 JOI917677:JOL917721 JYE917677:JYH917721 KIA917677:KID917721 KRW917677:KRZ917721 LBS917677:LBV917721 LLO917677:LLR917721 LVK917677:LVN917721 MFG917677:MFJ917721 MPC917677:MPF917721 MYY917677:MZB917721 NIU917677:NIX917721 NSQ917677:NST917721 OCM917677:OCP917721 OMI917677:OML917721 OWE917677:OWH917721 PGA917677:PGD917721 PPW917677:PPZ917721 PZS917677:PZV917721 QJO917677:QJR917721 QTK917677:QTN917721 RDG917677:RDJ917721 RNC917677:RNF917721 RWY917677:RXB917721 SGU917677:SGX917721 SQQ917677:SQT917721 TAM917677:TAP917721 TKI917677:TKL917721 TUE917677:TUH917721 UEA917677:UED917721 UNW917677:UNZ917721 UXS917677:UXV917721 VHO917677:VHR917721 VRK917677:VRN917721 WBG917677:WBJ917721 WLC917677:WLF917721 WUY917677:WVB917721 C983213:F983257 IM983213:IP983257 SI983213:SL983257 ACE983213:ACH983257 AMA983213:AMD983257 AVW983213:AVZ983257 BFS983213:BFV983257 BPO983213:BPR983257 BZK983213:BZN983257 CJG983213:CJJ983257 CTC983213:CTF983257 DCY983213:DDB983257 DMU983213:DMX983257 DWQ983213:DWT983257 EGM983213:EGP983257 EQI983213:EQL983257 FAE983213:FAH983257 FKA983213:FKD983257 FTW983213:FTZ983257 GDS983213:GDV983257 GNO983213:GNR983257 GXK983213:GXN983257 HHG983213:HHJ983257 HRC983213:HRF983257 IAY983213:IBB983257 IKU983213:IKX983257 IUQ983213:IUT983257 JEM983213:JEP983257 JOI983213:JOL983257 JYE983213:JYH983257 KIA983213:KID983257 KRW983213:KRZ983257 LBS983213:LBV983257 LLO983213:LLR983257 LVK983213:LVN983257 MFG983213:MFJ983257 MPC983213:MPF983257 MYY983213:MZB983257 NIU983213:NIX983257 NSQ983213:NST983257 OCM983213:OCP983257 OMI983213:OML983257 OWE983213:OWH983257 PGA983213:PGD983257 PPW983213:PPZ983257 PZS983213:PZV983257 QJO983213:QJR983257 QTK983213:QTN983257 RDG983213:RDJ983257 RNC983213:RNF983257 RWY983213:RXB983257 SGU983213:SGX983257 SQQ983213:SQT983257 TAM983213:TAP983257 TKI983213:TKL983257 TUE983213:TUH983257 UEA983213:UED983257 UNW983213:UNZ983257 UXS983213:UXV983257 VHO983213:VHR983257 VRK983213:VRN983257 WBG983213:WBJ983257 WLC983213:WLF983257 WUY983213:WVB983257 IQ65734:IV65753 SM65734:SR65753 ACI65734:ACN65753 AME65734:AMJ65753 AWA65734:AWF65753 BFW65734:BGB65753 BPS65734:BPX65753 BZO65734:BZT65753 CJK65734:CJP65753 CTG65734:CTL65753 DDC65734:DDH65753 DMY65734:DND65753 DWU65734:DWZ65753 EGQ65734:EGV65753 EQM65734:EQR65753 FAI65734:FAN65753 FKE65734:FKJ65753 FUA65734:FUF65753 GDW65734:GEB65753 GNS65734:GNX65753 GXO65734:GXT65753 HHK65734:HHP65753 HRG65734:HRL65753 IBC65734:IBH65753 IKY65734:ILD65753 IUU65734:IUZ65753 JEQ65734:JEV65753 JOM65734:JOR65753 JYI65734:JYN65753 KIE65734:KIJ65753 KSA65734:KSF65753 LBW65734:LCB65753 LLS65734:LLX65753 LVO65734:LVT65753 MFK65734:MFP65753 MPG65734:MPL65753 MZC65734:MZH65753 NIY65734:NJD65753 NSU65734:NSZ65753 OCQ65734:OCV65753 OMM65734:OMR65753 OWI65734:OWN65753 PGE65734:PGJ65753 PQA65734:PQF65753 PZW65734:QAB65753 QJS65734:QJX65753 QTO65734:QTT65753 RDK65734:RDP65753 RNG65734:RNL65753 RXC65734:RXH65753 SGY65734:SHD65753 SQU65734:SQZ65753 TAQ65734:TAV65753 TKM65734:TKR65753 TUI65734:TUN65753 UEE65734:UEJ65753 UOA65734:UOF65753 UXW65734:UYB65753 VHS65734:VHX65753 VRO65734:VRT65753 WBK65734:WBP65753 WLG65734:WLL65753 WVC65734:WVH65753 IQ131270:IV131289 SM131270:SR131289 ACI131270:ACN131289 AME131270:AMJ131289 AWA131270:AWF131289 BFW131270:BGB131289 BPS131270:BPX131289 BZO131270:BZT131289 CJK131270:CJP131289 CTG131270:CTL131289 DDC131270:DDH131289 DMY131270:DND131289 DWU131270:DWZ131289 EGQ131270:EGV131289 EQM131270:EQR131289 FAI131270:FAN131289 FKE131270:FKJ131289 FUA131270:FUF131289 GDW131270:GEB131289 GNS131270:GNX131289 GXO131270:GXT131289 HHK131270:HHP131289 HRG131270:HRL131289 IBC131270:IBH131289 IKY131270:ILD131289 IUU131270:IUZ131289 JEQ131270:JEV131289 JOM131270:JOR131289 JYI131270:JYN131289 KIE131270:KIJ131289 KSA131270:KSF131289 LBW131270:LCB131289 LLS131270:LLX131289 LVO131270:LVT131289 MFK131270:MFP131289 MPG131270:MPL131289 MZC131270:MZH131289 NIY131270:NJD131289 NSU131270:NSZ131289 OCQ131270:OCV131289 OMM131270:OMR131289 OWI131270:OWN131289 PGE131270:PGJ131289 PQA131270:PQF131289 PZW131270:QAB131289 QJS131270:QJX131289 QTO131270:QTT131289 RDK131270:RDP131289 RNG131270:RNL131289 RXC131270:RXH131289 SGY131270:SHD131289 SQU131270:SQZ131289 TAQ131270:TAV131289 TKM131270:TKR131289 TUI131270:TUN131289 UEE131270:UEJ131289 UOA131270:UOF131289 UXW131270:UYB131289 VHS131270:VHX131289 VRO131270:VRT131289 WBK131270:WBP131289 WLG131270:WLL131289 WVC131270:WVH131289 IQ196806:IV196825 SM196806:SR196825 ACI196806:ACN196825 AME196806:AMJ196825 AWA196806:AWF196825 BFW196806:BGB196825 BPS196806:BPX196825 BZO196806:BZT196825 CJK196806:CJP196825 CTG196806:CTL196825 DDC196806:DDH196825 DMY196806:DND196825 DWU196806:DWZ196825 EGQ196806:EGV196825 EQM196806:EQR196825 FAI196806:FAN196825 FKE196806:FKJ196825 FUA196806:FUF196825 GDW196806:GEB196825 GNS196806:GNX196825 GXO196806:GXT196825 HHK196806:HHP196825 HRG196806:HRL196825 IBC196806:IBH196825 IKY196806:ILD196825 IUU196806:IUZ196825 JEQ196806:JEV196825 JOM196806:JOR196825 JYI196806:JYN196825 KIE196806:KIJ196825 KSA196806:KSF196825 LBW196806:LCB196825 LLS196806:LLX196825 LVO196806:LVT196825 MFK196806:MFP196825 MPG196806:MPL196825 MZC196806:MZH196825 NIY196806:NJD196825 NSU196806:NSZ196825 OCQ196806:OCV196825 OMM196806:OMR196825 OWI196806:OWN196825 PGE196806:PGJ196825 PQA196806:PQF196825 PZW196806:QAB196825 QJS196806:QJX196825 QTO196806:QTT196825 RDK196806:RDP196825 RNG196806:RNL196825 RXC196806:RXH196825 SGY196806:SHD196825 SQU196806:SQZ196825 TAQ196806:TAV196825 TKM196806:TKR196825 TUI196806:TUN196825 UEE196806:UEJ196825 UOA196806:UOF196825 UXW196806:UYB196825 VHS196806:VHX196825 VRO196806:VRT196825 WBK196806:WBP196825 WLG196806:WLL196825 WVC196806:WVH196825 IQ262342:IV262361 SM262342:SR262361 ACI262342:ACN262361 AME262342:AMJ262361 AWA262342:AWF262361 BFW262342:BGB262361 BPS262342:BPX262361 BZO262342:BZT262361 CJK262342:CJP262361 CTG262342:CTL262361 DDC262342:DDH262361 DMY262342:DND262361 DWU262342:DWZ262361 EGQ262342:EGV262361 EQM262342:EQR262361 FAI262342:FAN262361 FKE262342:FKJ262361 FUA262342:FUF262361 GDW262342:GEB262361 GNS262342:GNX262361 GXO262342:GXT262361 HHK262342:HHP262361 HRG262342:HRL262361 IBC262342:IBH262361 IKY262342:ILD262361 IUU262342:IUZ262361 JEQ262342:JEV262361 JOM262342:JOR262361 JYI262342:JYN262361 KIE262342:KIJ262361 KSA262342:KSF262361 LBW262342:LCB262361 LLS262342:LLX262361 LVO262342:LVT262361 MFK262342:MFP262361 MPG262342:MPL262361 MZC262342:MZH262361 NIY262342:NJD262361 NSU262342:NSZ262361 OCQ262342:OCV262361 OMM262342:OMR262361 OWI262342:OWN262361 PGE262342:PGJ262361 PQA262342:PQF262361 PZW262342:QAB262361 QJS262342:QJX262361 QTO262342:QTT262361 RDK262342:RDP262361 RNG262342:RNL262361 RXC262342:RXH262361 SGY262342:SHD262361 SQU262342:SQZ262361 TAQ262342:TAV262361 TKM262342:TKR262361 TUI262342:TUN262361 UEE262342:UEJ262361 UOA262342:UOF262361 UXW262342:UYB262361 VHS262342:VHX262361 VRO262342:VRT262361 WBK262342:WBP262361 WLG262342:WLL262361 WVC262342:WVH262361 IQ327878:IV327897 SM327878:SR327897 ACI327878:ACN327897 AME327878:AMJ327897 AWA327878:AWF327897 BFW327878:BGB327897 BPS327878:BPX327897 BZO327878:BZT327897 CJK327878:CJP327897 CTG327878:CTL327897 DDC327878:DDH327897 DMY327878:DND327897 DWU327878:DWZ327897 EGQ327878:EGV327897 EQM327878:EQR327897 FAI327878:FAN327897 FKE327878:FKJ327897 FUA327878:FUF327897 GDW327878:GEB327897 GNS327878:GNX327897 GXO327878:GXT327897 HHK327878:HHP327897 HRG327878:HRL327897 IBC327878:IBH327897 IKY327878:ILD327897 IUU327878:IUZ327897 JEQ327878:JEV327897 JOM327878:JOR327897 JYI327878:JYN327897 KIE327878:KIJ327897 KSA327878:KSF327897 LBW327878:LCB327897 LLS327878:LLX327897 LVO327878:LVT327897 MFK327878:MFP327897 MPG327878:MPL327897 MZC327878:MZH327897 NIY327878:NJD327897 NSU327878:NSZ327897 OCQ327878:OCV327897 OMM327878:OMR327897 OWI327878:OWN327897 PGE327878:PGJ327897 PQA327878:PQF327897 PZW327878:QAB327897 QJS327878:QJX327897 QTO327878:QTT327897 RDK327878:RDP327897 RNG327878:RNL327897 RXC327878:RXH327897 SGY327878:SHD327897 SQU327878:SQZ327897 TAQ327878:TAV327897 TKM327878:TKR327897 TUI327878:TUN327897 UEE327878:UEJ327897 UOA327878:UOF327897 UXW327878:UYB327897 VHS327878:VHX327897 VRO327878:VRT327897 WBK327878:WBP327897 WLG327878:WLL327897 WVC327878:WVH327897 IQ393414:IV393433 SM393414:SR393433 ACI393414:ACN393433 AME393414:AMJ393433 AWA393414:AWF393433 BFW393414:BGB393433 BPS393414:BPX393433 BZO393414:BZT393433 CJK393414:CJP393433 CTG393414:CTL393433 DDC393414:DDH393433 DMY393414:DND393433 DWU393414:DWZ393433 EGQ393414:EGV393433 EQM393414:EQR393433 FAI393414:FAN393433 FKE393414:FKJ393433 FUA393414:FUF393433 GDW393414:GEB393433 GNS393414:GNX393433 GXO393414:GXT393433 HHK393414:HHP393433 HRG393414:HRL393433 IBC393414:IBH393433 IKY393414:ILD393433 IUU393414:IUZ393433 JEQ393414:JEV393433 JOM393414:JOR393433 JYI393414:JYN393433 KIE393414:KIJ393433 KSA393414:KSF393433 LBW393414:LCB393433 LLS393414:LLX393433 LVO393414:LVT393433 MFK393414:MFP393433 MPG393414:MPL393433 MZC393414:MZH393433 NIY393414:NJD393433 NSU393414:NSZ393433 OCQ393414:OCV393433 OMM393414:OMR393433 OWI393414:OWN393433 PGE393414:PGJ393433 PQA393414:PQF393433 PZW393414:QAB393433 QJS393414:QJX393433 QTO393414:QTT393433 RDK393414:RDP393433 RNG393414:RNL393433 RXC393414:RXH393433 SGY393414:SHD393433 SQU393414:SQZ393433 TAQ393414:TAV393433 TKM393414:TKR393433 TUI393414:TUN393433 UEE393414:UEJ393433 UOA393414:UOF393433 UXW393414:UYB393433 VHS393414:VHX393433 VRO393414:VRT393433 WBK393414:WBP393433 WLG393414:WLL393433 WVC393414:WVH393433 IQ458950:IV458969 SM458950:SR458969 ACI458950:ACN458969 AME458950:AMJ458969 AWA458950:AWF458969 BFW458950:BGB458969 BPS458950:BPX458969 BZO458950:BZT458969 CJK458950:CJP458969 CTG458950:CTL458969 DDC458950:DDH458969 DMY458950:DND458969 DWU458950:DWZ458969 EGQ458950:EGV458969 EQM458950:EQR458969 FAI458950:FAN458969 FKE458950:FKJ458969 FUA458950:FUF458969 GDW458950:GEB458969 GNS458950:GNX458969 GXO458950:GXT458969 HHK458950:HHP458969 HRG458950:HRL458969 IBC458950:IBH458969 IKY458950:ILD458969 IUU458950:IUZ458969 JEQ458950:JEV458969 JOM458950:JOR458969 JYI458950:JYN458969 KIE458950:KIJ458969 KSA458950:KSF458969 LBW458950:LCB458969 LLS458950:LLX458969 LVO458950:LVT458969 MFK458950:MFP458969 MPG458950:MPL458969 MZC458950:MZH458969 NIY458950:NJD458969 NSU458950:NSZ458969 OCQ458950:OCV458969 OMM458950:OMR458969 OWI458950:OWN458969 PGE458950:PGJ458969 PQA458950:PQF458969 PZW458950:QAB458969 QJS458950:QJX458969 QTO458950:QTT458969 RDK458950:RDP458969 RNG458950:RNL458969 RXC458950:RXH458969 SGY458950:SHD458969 SQU458950:SQZ458969 TAQ458950:TAV458969 TKM458950:TKR458969 TUI458950:TUN458969 UEE458950:UEJ458969 UOA458950:UOF458969 UXW458950:UYB458969 VHS458950:VHX458969 VRO458950:VRT458969 WBK458950:WBP458969 WLG458950:WLL458969 WVC458950:WVH458969 IQ524486:IV524505 SM524486:SR524505 ACI524486:ACN524505 AME524486:AMJ524505 AWA524486:AWF524505 BFW524486:BGB524505 BPS524486:BPX524505 BZO524486:BZT524505 CJK524486:CJP524505 CTG524486:CTL524505 DDC524486:DDH524505 DMY524486:DND524505 DWU524486:DWZ524505 EGQ524486:EGV524505 EQM524486:EQR524505 FAI524486:FAN524505 FKE524486:FKJ524505 FUA524486:FUF524505 GDW524486:GEB524505 GNS524486:GNX524505 GXO524486:GXT524505 HHK524486:HHP524505 HRG524486:HRL524505 IBC524486:IBH524505 IKY524486:ILD524505 IUU524486:IUZ524505 JEQ524486:JEV524505 JOM524486:JOR524505 JYI524486:JYN524505 KIE524486:KIJ524505 KSA524486:KSF524505 LBW524486:LCB524505 LLS524486:LLX524505 LVO524486:LVT524505 MFK524486:MFP524505 MPG524486:MPL524505 MZC524486:MZH524505 NIY524486:NJD524505 NSU524486:NSZ524505 OCQ524486:OCV524505 OMM524486:OMR524505 OWI524486:OWN524505 PGE524486:PGJ524505 PQA524486:PQF524505 PZW524486:QAB524505 QJS524486:QJX524505 QTO524486:QTT524505 RDK524486:RDP524505 RNG524486:RNL524505 RXC524486:RXH524505 SGY524486:SHD524505 SQU524486:SQZ524505 TAQ524486:TAV524505 TKM524486:TKR524505 TUI524486:TUN524505 UEE524486:UEJ524505 UOA524486:UOF524505 UXW524486:UYB524505 VHS524486:VHX524505 VRO524486:VRT524505 WBK524486:WBP524505 WLG524486:WLL524505 WVC524486:WVH524505 IQ590022:IV590041 SM590022:SR590041 ACI590022:ACN590041 AME590022:AMJ590041 AWA590022:AWF590041 BFW590022:BGB590041 BPS590022:BPX590041 BZO590022:BZT590041 CJK590022:CJP590041 CTG590022:CTL590041 DDC590022:DDH590041 DMY590022:DND590041 DWU590022:DWZ590041 EGQ590022:EGV590041 EQM590022:EQR590041 FAI590022:FAN590041 FKE590022:FKJ590041 FUA590022:FUF590041 GDW590022:GEB590041 GNS590022:GNX590041 GXO590022:GXT590041 HHK590022:HHP590041 HRG590022:HRL590041 IBC590022:IBH590041 IKY590022:ILD590041 IUU590022:IUZ590041 JEQ590022:JEV590041 JOM590022:JOR590041 JYI590022:JYN590041 KIE590022:KIJ590041 KSA590022:KSF590041 LBW590022:LCB590041 LLS590022:LLX590041 LVO590022:LVT590041 MFK590022:MFP590041 MPG590022:MPL590041 MZC590022:MZH590041 NIY590022:NJD590041 NSU590022:NSZ590041 OCQ590022:OCV590041 OMM590022:OMR590041 OWI590022:OWN590041 PGE590022:PGJ590041 PQA590022:PQF590041 PZW590022:QAB590041 QJS590022:QJX590041 QTO590022:QTT590041 RDK590022:RDP590041 RNG590022:RNL590041 RXC590022:RXH590041 SGY590022:SHD590041 SQU590022:SQZ590041 TAQ590022:TAV590041 TKM590022:TKR590041 TUI590022:TUN590041 UEE590022:UEJ590041 UOA590022:UOF590041 UXW590022:UYB590041 VHS590022:VHX590041 VRO590022:VRT590041 WBK590022:WBP590041 WLG590022:WLL590041 WVC590022:WVH590041 IQ655558:IV655577 SM655558:SR655577 ACI655558:ACN655577 AME655558:AMJ655577 AWA655558:AWF655577 BFW655558:BGB655577 BPS655558:BPX655577 BZO655558:BZT655577 CJK655558:CJP655577 CTG655558:CTL655577 DDC655558:DDH655577 DMY655558:DND655577 DWU655558:DWZ655577 EGQ655558:EGV655577 EQM655558:EQR655577 FAI655558:FAN655577 FKE655558:FKJ655577 FUA655558:FUF655577 GDW655558:GEB655577 GNS655558:GNX655577 GXO655558:GXT655577 HHK655558:HHP655577 HRG655558:HRL655577 IBC655558:IBH655577 IKY655558:ILD655577 IUU655558:IUZ655577 JEQ655558:JEV655577 JOM655558:JOR655577 JYI655558:JYN655577 KIE655558:KIJ655577 KSA655558:KSF655577 LBW655558:LCB655577 LLS655558:LLX655577 LVO655558:LVT655577 MFK655558:MFP655577 MPG655558:MPL655577 MZC655558:MZH655577 NIY655558:NJD655577 NSU655558:NSZ655577 OCQ655558:OCV655577 OMM655558:OMR655577 OWI655558:OWN655577 PGE655558:PGJ655577 PQA655558:PQF655577 PZW655558:QAB655577 QJS655558:QJX655577 QTO655558:QTT655577 RDK655558:RDP655577 RNG655558:RNL655577 RXC655558:RXH655577 SGY655558:SHD655577 SQU655558:SQZ655577 TAQ655558:TAV655577 TKM655558:TKR655577 TUI655558:TUN655577 UEE655558:UEJ655577 UOA655558:UOF655577 UXW655558:UYB655577 VHS655558:VHX655577 VRO655558:VRT655577 WBK655558:WBP655577 WLG655558:WLL655577 WVC655558:WVH655577 IQ721094:IV721113 SM721094:SR721113 ACI721094:ACN721113 AME721094:AMJ721113 AWA721094:AWF721113 BFW721094:BGB721113 BPS721094:BPX721113 BZO721094:BZT721113 CJK721094:CJP721113 CTG721094:CTL721113 DDC721094:DDH721113 DMY721094:DND721113 DWU721094:DWZ721113 EGQ721094:EGV721113 EQM721094:EQR721113 FAI721094:FAN721113 FKE721094:FKJ721113 FUA721094:FUF721113 GDW721094:GEB721113 GNS721094:GNX721113 GXO721094:GXT721113 HHK721094:HHP721113 HRG721094:HRL721113 IBC721094:IBH721113 IKY721094:ILD721113 IUU721094:IUZ721113 JEQ721094:JEV721113 JOM721094:JOR721113 JYI721094:JYN721113 KIE721094:KIJ721113 KSA721094:KSF721113 LBW721094:LCB721113 LLS721094:LLX721113 LVO721094:LVT721113 MFK721094:MFP721113 MPG721094:MPL721113 MZC721094:MZH721113 NIY721094:NJD721113 NSU721094:NSZ721113 OCQ721094:OCV721113 OMM721094:OMR721113 OWI721094:OWN721113 PGE721094:PGJ721113 PQA721094:PQF721113 PZW721094:QAB721113 QJS721094:QJX721113 QTO721094:QTT721113 RDK721094:RDP721113 RNG721094:RNL721113 RXC721094:RXH721113 SGY721094:SHD721113 SQU721094:SQZ721113 TAQ721094:TAV721113 TKM721094:TKR721113 TUI721094:TUN721113 UEE721094:UEJ721113 UOA721094:UOF721113 UXW721094:UYB721113 VHS721094:VHX721113 VRO721094:VRT721113 WBK721094:WBP721113 WLG721094:WLL721113 WVC721094:WVH721113 IQ786630:IV786649 SM786630:SR786649 ACI786630:ACN786649 AME786630:AMJ786649 AWA786630:AWF786649 BFW786630:BGB786649 BPS786630:BPX786649 BZO786630:BZT786649 CJK786630:CJP786649 CTG786630:CTL786649 DDC786630:DDH786649 DMY786630:DND786649 DWU786630:DWZ786649 EGQ786630:EGV786649 EQM786630:EQR786649 FAI786630:FAN786649 FKE786630:FKJ786649 FUA786630:FUF786649 GDW786630:GEB786649 GNS786630:GNX786649 GXO786630:GXT786649 HHK786630:HHP786649 HRG786630:HRL786649 IBC786630:IBH786649 IKY786630:ILD786649 IUU786630:IUZ786649 JEQ786630:JEV786649 JOM786630:JOR786649 JYI786630:JYN786649 KIE786630:KIJ786649 KSA786630:KSF786649 LBW786630:LCB786649 LLS786630:LLX786649 LVO786630:LVT786649 MFK786630:MFP786649 MPG786630:MPL786649 MZC786630:MZH786649 NIY786630:NJD786649 NSU786630:NSZ786649 OCQ786630:OCV786649 OMM786630:OMR786649 OWI786630:OWN786649 PGE786630:PGJ786649 PQA786630:PQF786649 PZW786630:QAB786649 QJS786630:QJX786649 QTO786630:QTT786649 RDK786630:RDP786649 RNG786630:RNL786649 RXC786630:RXH786649 SGY786630:SHD786649 SQU786630:SQZ786649 TAQ786630:TAV786649 TKM786630:TKR786649 TUI786630:TUN786649 UEE786630:UEJ786649 UOA786630:UOF786649 UXW786630:UYB786649 VHS786630:VHX786649 VRO786630:VRT786649 WBK786630:WBP786649 WLG786630:WLL786649 WVC786630:WVH786649 IQ852166:IV852185 SM852166:SR852185 ACI852166:ACN852185 AME852166:AMJ852185 AWA852166:AWF852185 BFW852166:BGB852185 BPS852166:BPX852185 BZO852166:BZT852185 CJK852166:CJP852185 CTG852166:CTL852185 DDC852166:DDH852185 DMY852166:DND852185 DWU852166:DWZ852185 EGQ852166:EGV852185 EQM852166:EQR852185 FAI852166:FAN852185 FKE852166:FKJ852185 FUA852166:FUF852185 GDW852166:GEB852185 GNS852166:GNX852185 GXO852166:GXT852185 HHK852166:HHP852185 HRG852166:HRL852185 IBC852166:IBH852185 IKY852166:ILD852185 IUU852166:IUZ852185 JEQ852166:JEV852185 JOM852166:JOR852185 JYI852166:JYN852185 KIE852166:KIJ852185 KSA852166:KSF852185 LBW852166:LCB852185 LLS852166:LLX852185 LVO852166:LVT852185 MFK852166:MFP852185 MPG852166:MPL852185 MZC852166:MZH852185 NIY852166:NJD852185 NSU852166:NSZ852185 OCQ852166:OCV852185 OMM852166:OMR852185 OWI852166:OWN852185 PGE852166:PGJ852185 PQA852166:PQF852185 PZW852166:QAB852185 QJS852166:QJX852185 QTO852166:QTT852185 RDK852166:RDP852185 RNG852166:RNL852185 RXC852166:RXH852185 SGY852166:SHD852185 SQU852166:SQZ852185 TAQ852166:TAV852185 TKM852166:TKR852185 TUI852166:TUN852185 UEE852166:UEJ852185 UOA852166:UOF852185 UXW852166:UYB852185 VHS852166:VHX852185 VRO852166:VRT852185 WBK852166:WBP852185 WLG852166:WLL852185 WVC852166:WVH852185 IQ917702:IV917721 SM917702:SR917721 ACI917702:ACN917721 AME917702:AMJ917721 AWA917702:AWF917721 BFW917702:BGB917721 BPS917702:BPX917721 BZO917702:BZT917721 CJK917702:CJP917721 CTG917702:CTL917721 DDC917702:DDH917721 DMY917702:DND917721 DWU917702:DWZ917721 EGQ917702:EGV917721 EQM917702:EQR917721 FAI917702:FAN917721 FKE917702:FKJ917721 FUA917702:FUF917721 GDW917702:GEB917721 GNS917702:GNX917721 GXO917702:GXT917721 HHK917702:HHP917721 HRG917702:HRL917721 IBC917702:IBH917721 IKY917702:ILD917721 IUU917702:IUZ917721 JEQ917702:JEV917721 JOM917702:JOR917721 JYI917702:JYN917721 KIE917702:KIJ917721 KSA917702:KSF917721 LBW917702:LCB917721 LLS917702:LLX917721 LVO917702:LVT917721 MFK917702:MFP917721 MPG917702:MPL917721 MZC917702:MZH917721 NIY917702:NJD917721 NSU917702:NSZ917721 OCQ917702:OCV917721 OMM917702:OMR917721 OWI917702:OWN917721 PGE917702:PGJ917721 PQA917702:PQF917721 PZW917702:QAB917721 QJS917702:QJX917721 QTO917702:QTT917721 RDK917702:RDP917721 RNG917702:RNL917721 RXC917702:RXH917721 SGY917702:SHD917721 SQU917702:SQZ917721 TAQ917702:TAV917721 TKM917702:TKR917721 TUI917702:TUN917721 UEE917702:UEJ917721 UOA917702:UOF917721 UXW917702:UYB917721 VHS917702:VHX917721 VRO917702:VRT917721 WBK917702:WBP917721 WLG917702:WLL917721 WVC917702:WVH917721 IQ983238:IV983257 SM983238:SR983257 ACI983238:ACN983257 AME983238:AMJ983257 AWA983238:AWF983257 BFW983238:BGB983257 BPS983238:BPX983257 BZO983238:BZT983257 CJK983238:CJP983257 CTG983238:CTL983257 DDC983238:DDH983257 DMY983238:DND983257 DWU983238:DWZ983257 EGQ983238:EGV983257 EQM983238:EQR983257 FAI983238:FAN983257 FKE983238:FKJ983257 FUA983238:FUF983257 GDW983238:GEB983257 GNS983238:GNX983257 GXO983238:GXT983257 HHK983238:HHP983257 HRG983238:HRL983257 IBC983238:IBH983257 IKY983238:ILD983257 IUU983238:IUZ983257 JEQ983238:JEV983257 JOM983238:JOR983257 JYI983238:JYN983257 KIE983238:KIJ983257 KSA983238:KSF983257 LBW983238:LCB983257 LLS983238:LLX983257 LVO983238:LVT983257 MFK983238:MFP983257 MPG983238:MPL983257 MZC983238:MZH983257 NIY983238:NJD983257 NSU983238:NSZ983257 OCQ983238:OCV983257 OMM983238:OMR983257 OWI983238:OWN983257 PGE983238:PGJ983257 PQA983238:PQF983257 PZW983238:QAB983257 QJS983238:QJX983257 QTO983238:QTT983257 RDK983238:RDP983257 RNG983238:RNL983257 RXC983238:RXH983257 SGY983238:SHD983257 SQU983238:SQZ983257 TAQ983238:TAV983257 TKM983238:TKR983257 TUI983238:TUN983257 UEE983238:UEJ983257 UOA983238:UOF983257 UXW983238:UYB983257 VHS983238:VHX983257 VRO983238:VRT983257 WBK983238:WBP983257 WLG983238:WLL983257 WVC983238:WVH983257 G175:G217 IQ175:IQ217 SM175:SM217 ACI175:ACI217 AME175:AME217 AWA175:AWA217 BFW175:BFW217 BPS175:BPS217 BZO175:BZO217 CJK175:CJK217 CTG175:CTG217 DDC175:DDC217 DMY175:DMY217 DWU175:DWU217 EGQ175:EGQ217 EQM175:EQM217 FAI175:FAI217 FKE175:FKE217 FUA175:FUA217 GDW175:GDW217 GNS175:GNS217 GXO175:GXO217 HHK175:HHK217 HRG175:HRG217 IBC175:IBC217 IKY175:IKY217 IUU175:IUU217 JEQ175:JEQ217 JOM175:JOM217 JYI175:JYI217 KIE175:KIE217 KSA175:KSA217 LBW175:LBW217 LLS175:LLS217 LVO175:LVO217 MFK175:MFK217 MPG175:MPG217 MZC175:MZC217 NIY175:NIY217 NSU175:NSU217 OCQ175:OCQ217 OMM175:OMM217 OWI175:OWI217 PGE175:PGE217 PQA175:PQA217 PZW175:PZW217 QJS175:QJS217 QTO175:QTO217 RDK175:RDK217 RNG175:RNG217 RXC175:RXC217 SGY175:SGY217 SQU175:SQU217 TAQ175:TAQ217 TKM175:TKM217 TUI175:TUI217 UEE175:UEE217 UOA175:UOA217 UXW175:UXW217 VHS175:VHS217 VRO175:VRO217 WBK175:WBK217 WLG175:WLG217 WVC175:WVC217 G65689:G65733 IQ65689:IQ65733 SM65689:SM65733 ACI65689:ACI65733 AME65689:AME65733 AWA65689:AWA65733 BFW65689:BFW65733 BPS65689:BPS65733 BZO65689:BZO65733 CJK65689:CJK65733 CTG65689:CTG65733 DDC65689:DDC65733 DMY65689:DMY65733 DWU65689:DWU65733 EGQ65689:EGQ65733 EQM65689:EQM65733 FAI65689:FAI65733 FKE65689:FKE65733 FUA65689:FUA65733 GDW65689:GDW65733 GNS65689:GNS65733 GXO65689:GXO65733 HHK65689:HHK65733 HRG65689:HRG65733 IBC65689:IBC65733 IKY65689:IKY65733 IUU65689:IUU65733 JEQ65689:JEQ65733 JOM65689:JOM65733 JYI65689:JYI65733 KIE65689:KIE65733 KSA65689:KSA65733 LBW65689:LBW65733 LLS65689:LLS65733 LVO65689:LVO65733 MFK65689:MFK65733 MPG65689:MPG65733 MZC65689:MZC65733 NIY65689:NIY65733 NSU65689:NSU65733 OCQ65689:OCQ65733 OMM65689:OMM65733 OWI65689:OWI65733 PGE65689:PGE65733 PQA65689:PQA65733 PZW65689:PZW65733 QJS65689:QJS65733 QTO65689:QTO65733 RDK65689:RDK65733 RNG65689:RNG65733 RXC65689:RXC65733 SGY65689:SGY65733 SQU65689:SQU65733 TAQ65689:TAQ65733 TKM65689:TKM65733 TUI65689:TUI65733 UEE65689:UEE65733 UOA65689:UOA65733 UXW65689:UXW65733 VHS65689:VHS65733 VRO65689:VRO65733 WBK65689:WBK65733 WLG65689:WLG65733 WVC65689:WVC65733 G131225:G131269 IQ131225:IQ131269 SM131225:SM131269 ACI131225:ACI131269 AME131225:AME131269 AWA131225:AWA131269 BFW131225:BFW131269 BPS131225:BPS131269 BZO131225:BZO131269 CJK131225:CJK131269 CTG131225:CTG131269 DDC131225:DDC131269 DMY131225:DMY131269 DWU131225:DWU131269 EGQ131225:EGQ131269 EQM131225:EQM131269 FAI131225:FAI131269 FKE131225:FKE131269 FUA131225:FUA131269 GDW131225:GDW131269 GNS131225:GNS131269 GXO131225:GXO131269 HHK131225:HHK131269 HRG131225:HRG131269 IBC131225:IBC131269 IKY131225:IKY131269 IUU131225:IUU131269 JEQ131225:JEQ131269 JOM131225:JOM131269 JYI131225:JYI131269 KIE131225:KIE131269 KSA131225:KSA131269 LBW131225:LBW131269 LLS131225:LLS131269 LVO131225:LVO131269 MFK131225:MFK131269 MPG131225:MPG131269 MZC131225:MZC131269 NIY131225:NIY131269 NSU131225:NSU131269 OCQ131225:OCQ131269 OMM131225:OMM131269 OWI131225:OWI131269 PGE131225:PGE131269 PQA131225:PQA131269 PZW131225:PZW131269 QJS131225:QJS131269 QTO131225:QTO131269 RDK131225:RDK131269 RNG131225:RNG131269 RXC131225:RXC131269 SGY131225:SGY131269 SQU131225:SQU131269 TAQ131225:TAQ131269 TKM131225:TKM131269 TUI131225:TUI131269 UEE131225:UEE131269 UOA131225:UOA131269 UXW131225:UXW131269 VHS131225:VHS131269 VRO131225:VRO131269 WBK131225:WBK131269 WLG131225:WLG131269 WVC131225:WVC131269 G196761:G196805 IQ196761:IQ196805 SM196761:SM196805 ACI196761:ACI196805 AME196761:AME196805 AWA196761:AWA196805 BFW196761:BFW196805 BPS196761:BPS196805 BZO196761:BZO196805 CJK196761:CJK196805 CTG196761:CTG196805 DDC196761:DDC196805 DMY196761:DMY196805 DWU196761:DWU196805 EGQ196761:EGQ196805 EQM196761:EQM196805 FAI196761:FAI196805 FKE196761:FKE196805 FUA196761:FUA196805 GDW196761:GDW196805 GNS196761:GNS196805 GXO196761:GXO196805 HHK196761:HHK196805 HRG196761:HRG196805 IBC196761:IBC196805 IKY196761:IKY196805 IUU196761:IUU196805 JEQ196761:JEQ196805 JOM196761:JOM196805 JYI196761:JYI196805 KIE196761:KIE196805 KSA196761:KSA196805 LBW196761:LBW196805 LLS196761:LLS196805 LVO196761:LVO196805 MFK196761:MFK196805 MPG196761:MPG196805 MZC196761:MZC196805 NIY196761:NIY196805 NSU196761:NSU196805 OCQ196761:OCQ196805 OMM196761:OMM196805 OWI196761:OWI196805 PGE196761:PGE196805 PQA196761:PQA196805 PZW196761:PZW196805 QJS196761:QJS196805 QTO196761:QTO196805 RDK196761:RDK196805 RNG196761:RNG196805 RXC196761:RXC196805 SGY196761:SGY196805 SQU196761:SQU196805 TAQ196761:TAQ196805 TKM196761:TKM196805 TUI196761:TUI196805 UEE196761:UEE196805 UOA196761:UOA196805 UXW196761:UXW196805 VHS196761:VHS196805 VRO196761:VRO196805 WBK196761:WBK196805 WLG196761:WLG196805 WVC196761:WVC196805 G262297:G262341 IQ262297:IQ262341 SM262297:SM262341 ACI262297:ACI262341 AME262297:AME262341 AWA262297:AWA262341 BFW262297:BFW262341 BPS262297:BPS262341 BZO262297:BZO262341 CJK262297:CJK262341 CTG262297:CTG262341 DDC262297:DDC262341 DMY262297:DMY262341 DWU262297:DWU262341 EGQ262297:EGQ262341 EQM262297:EQM262341 FAI262297:FAI262341 FKE262297:FKE262341 FUA262297:FUA262341 GDW262297:GDW262341 GNS262297:GNS262341 GXO262297:GXO262341 HHK262297:HHK262341 HRG262297:HRG262341 IBC262297:IBC262341 IKY262297:IKY262341 IUU262297:IUU262341 JEQ262297:JEQ262341 JOM262297:JOM262341 JYI262297:JYI262341 KIE262297:KIE262341 KSA262297:KSA262341 LBW262297:LBW262341 LLS262297:LLS262341 LVO262297:LVO262341 MFK262297:MFK262341 MPG262297:MPG262341 MZC262297:MZC262341 NIY262297:NIY262341 NSU262297:NSU262341 OCQ262297:OCQ262341 OMM262297:OMM262341 OWI262297:OWI262341 PGE262297:PGE262341 PQA262297:PQA262341 PZW262297:PZW262341 QJS262297:QJS262341 QTO262297:QTO262341 RDK262297:RDK262341 RNG262297:RNG262341 RXC262297:RXC262341 SGY262297:SGY262341 SQU262297:SQU262341 TAQ262297:TAQ262341 TKM262297:TKM262341 TUI262297:TUI262341 UEE262297:UEE262341 UOA262297:UOA262341 UXW262297:UXW262341 VHS262297:VHS262341 VRO262297:VRO262341 WBK262297:WBK262341 WLG262297:WLG262341 WVC262297:WVC262341 G327833:G327877 IQ327833:IQ327877 SM327833:SM327877 ACI327833:ACI327877 AME327833:AME327877 AWA327833:AWA327877 BFW327833:BFW327877 BPS327833:BPS327877 BZO327833:BZO327877 CJK327833:CJK327877 CTG327833:CTG327877 DDC327833:DDC327877 DMY327833:DMY327877 DWU327833:DWU327877 EGQ327833:EGQ327877 EQM327833:EQM327877 FAI327833:FAI327877 FKE327833:FKE327877 FUA327833:FUA327877 GDW327833:GDW327877 GNS327833:GNS327877 GXO327833:GXO327877 HHK327833:HHK327877 HRG327833:HRG327877 IBC327833:IBC327877 IKY327833:IKY327877 IUU327833:IUU327877 JEQ327833:JEQ327877 JOM327833:JOM327877 JYI327833:JYI327877 KIE327833:KIE327877 KSA327833:KSA327877 LBW327833:LBW327877 LLS327833:LLS327877 LVO327833:LVO327877 MFK327833:MFK327877 MPG327833:MPG327877 MZC327833:MZC327877 NIY327833:NIY327877 NSU327833:NSU327877 OCQ327833:OCQ327877 OMM327833:OMM327877 OWI327833:OWI327877 PGE327833:PGE327877 PQA327833:PQA327877 PZW327833:PZW327877 QJS327833:QJS327877 QTO327833:QTO327877 RDK327833:RDK327877 RNG327833:RNG327877 RXC327833:RXC327877 SGY327833:SGY327877 SQU327833:SQU327877 TAQ327833:TAQ327877 TKM327833:TKM327877 TUI327833:TUI327877 UEE327833:UEE327877 UOA327833:UOA327877 UXW327833:UXW327877 VHS327833:VHS327877 VRO327833:VRO327877 WBK327833:WBK327877 WLG327833:WLG327877 WVC327833:WVC327877 G393369:G393413 IQ393369:IQ393413 SM393369:SM393413 ACI393369:ACI393413 AME393369:AME393413 AWA393369:AWA393413 BFW393369:BFW393413 BPS393369:BPS393413 BZO393369:BZO393413 CJK393369:CJK393413 CTG393369:CTG393413 DDC393369:DDC393413 DMY393369:DMY393413 DWU393369:DWU393413 EGQ393369:EGQ393413 EQM393369:EQM393413 FAI393369:FAI393413 FKE393369:FKE393413 FUA393369:FUA393413 GDW393369:GDW393413 GNS393369:GNS393413 GXO393369:GXO393413 HHK393369:HHK393413 HRG393369:HRG393413 IBC393369:IBC393413 IKY393369:IKY393413 IUU393369:IUU393413 JEQ393369:JEQ393413 JOM393369:JOM393413 JYI393369:JYI393413 KIE393369:KIE393413 KSA393369:KSA393413 LBW393369:LBW393413 LLS393369:LLS393413 LVO393369:LVO393413 MFK393369:MFK393413 MPG393369:MPG393413 MZC393369:MZC393413 NIY393369:NIY393413 NSU393369:NSU393413 OCQ393369:OCQ393413 OMM393369:OMM393413 OWI393369:OWI393413 PGE393369:PGE393413 PQA393369:PQA393413 PZW393369:PZW393413 QJS393369:QJS393413 QTO393369:QTO393413 RDK393369:RDK393413 RNG393369:RNG393413 RXC393369:RXC393413 SGY393369:SGY393413 SQU393369:SQU393413 TAQ393369:TAQ393413 TKM393369:TKM393413 TUI393369:TUI393413 UEE393369:UEE393413 UOA393369:UOA393413 UXW393369:UXW393413 VHS393369:VHS393413 VRO393369:VRO393413 WBK393369:WBK393413 WLG393369:WLG393413 WVC393369:WVC393413 G458905:G458949 IQ458905:IQ458949 SM458905:SM458949 ACI458905:ACI458949 AME458905:AME458949 AWA458905:AWA458949 BFW458905:BFW458949 BPS458905:BPS458949 BZO458905:BZO458949 CJK458905:CJK458949 CTG458905:CTG458949 DDC458905:DDC458949 DMY458905:DMY458949 DWU458905:DWU458949 EGQ458905:EGQ458949 EQM458905:EQM458949 FAI458905:FAI458949 FKE458905:FKE458949 FUA458905:FUA458949 GDW458905:GDW458949 GNS458905:GNS458949 GXO458905:GXO458949 HHK458905:HHK458949 HRG458905:HRG458949 IBC458905:IBC458949 IKY458905:IKY458949 IUU458905:IUU458949 JEQ458905:JEQ458949 JOM458905:JOM458949 JYI458905:JYI458949 KIE458905:KIE458949 KSA458905:KSA458949 LBW458905:LBW458949 LLS458905:LLS458949 LVO458905:LVO458949 MFK458905:MFK458949 MPG458905:MPG458949 MZC458905:MZC458949 NIY458905:NIY458949 NSU458905:NSU458949 OCQ458905:OCQ458949 OMM458905:OMM458949 OWI458905:OWI458949 PGE458905:PGE458949 PQA458905:PQA458949 PZW458905:PZW458949 QJS458905:QJS458949 QTO458905:QTO458949 RDK458905:RDK458949 RNG458905:RNG458949 RXC458905:RXC458949 SGY458905:SGY458949 SQU458905:SQU458949 TAQ458905:TAQ458949 TKM458905:TKM458949 TUI458905:TUI458949 UEE458905:UEE458949 UOA458905:UOA458949 UXW458905:UXW458949 VHS458905:VHS458949 VRO458905:VRO458949 WBK458905:WBK458949 WLG458905:WLG458949 WVC458905:WVC458949 G524441:G524485 IQ524441:IQ524485 SM524441:SM524485 ACI524441:ACI524485 AME524441:AME524485 AWA524441:AWA524485 BFW524441:BFW524485 BPS524441:BPS524485 BZO524441:BZO524485 CJK524441:CJK524485 CTG524441:CTG524485 DDC524441:DDC524485 DMY524441:DMY524485 DWU524441:DWU524485 EGQ524441:EGQ524485 EQM524441:EQM524485 FAI524441:FAI524485 FKE524441:FKE524485 FUA524441:FUA524485 GDW524441:GDW524485 GNS524441:GNS524485 GXO524441:GXO524485 HHK524441:HHK524485 HRG524441:HRG524485 IBC524441:IBC524485 IKY524441:IKY524485 IUU524441:IUU524485 JEQ524441:JEQ524485 JOM524441:JOM524485 JYI524441:JYI524485 KIE524441:KIE524485 KSA524441:KSA524485 LBW524441:LBW524485 LLS524441:LLS524485 LVO524441:LVO524485 MFK524441:MFK524485 MPG524441:MPG524485 MZC524441:MZC524485 NIY524441:NIY524485 NSU524441:NSU524485 OCQ524441:OCQ524485 OMM524441:OMM524485 OWI524441:OWI524485 PGE524441:PGE524485 PQA524441:PQA524485 PZW524441:PZW524485 QJS524441:QJS524485 QTO524441:QTO524485 RDK524441:RDK524485 RNG524441:RNG524485 RXC524441:RXC524485 SGY524441:SGY524485 SQU524441:SQU524485 TAQ524441:TAQ524485 TKM524441:TKM524485 TUI524441:TUI524485 UEE524441:UEE524485 UOA524441:UOA524485 UXW524441:UXW524485 VHS524441:VHS524485 VRO524441:VRO524485 WBK524441:WBK524485 WLG524441:WLG524485 WVC524441:WVC524485 G589977:G590021 IQ589977:IQ590021 SM589977:SM590021 ACI589977:ACI590021 AME589977:AME590021 AWA589977:AWA590021 BFW589977:BFW590021 BPS589977:BPS590021 BZO589977:BZO590021 CJK589977:CJK590021 CTG589977:CTG590021 DDC589977:DDC590021 DMY589977:DMY590021 DWU589977:DWU590021 EGQ589977:EGQ590021 EQM589977:EQM590021 FAI589977:FAI590021 FKE589977:FKE590021 FUA589977:FUA590021 GDW589977:GDW590021 GNS589977:GNS590021 GXO589977:GXO590021 HHK589977:HHK590021 HRG589977:HRG590021 IBC589977:IBC590021 IKY589977:IKY590021 IUU589977:IUU590021 JEQ589977:JEQ590021 JOM589977:JOM590021 JYI589977:JYI590021 KIE589977:KIE590021 KSA589977:KSA590021 LBW589977:LBW590021 LLS589977:LLS590021 LVO589977:LVO590021 MFK589977:MFK590021 MPG589977:MPG590021 MZC589977:MZC590021 NIY589977:NIY590021 NSU589977:NSU590021 OCQ589977:OCQ590021 OMM589977:OMM590021 OWI589977:OWI590021 PGE589977:PGE590021 PQA589977:PQA590021 PZW589977:PZW590021 QJS589977:QJS590021 QTO589977:QTO590021 RDK589977:RDK590021 RNG589977:RNG590021 RXC589977:RXC590021 SGY589977:SGY590021 SQU589977:SQU590021 TAQ589977:TAQ590021 TKM589977:TKM590021 TUI589977:TUI590021 UEE589977:UEE590021 UOA589977:UOA590021 UXW589977:UXW590021 VHS589977:VHS590021 VRO589977:VRO590021 WBK589977:WBK590021 WLG589977:WLG590021 WVC589977:WVC590021 G655513:G655557 IQ655513:IQ655557 SM655513:SM655557 ACI655513:ACI655557 AME655513:AME655557 AWA655513:AWA655557 BFW655513:BFW655557 BPS655513:BPS655557 BZO655513:BZO655557 CJK655513:CJK655557 CTG655513:CTG655557 DDC655513:DDC655557 DMY655513:DMY655557 DWU655513:DWU655557 EGQ655513:EGQ655557 EQM655513:EQM655557 FAI655513:FAI655557 FKE655513:FKE655557 FUA655513:FUA655557 GDW655513:GDW655557 GNS655513:GNS655557 GXO655513:GXO655557 HHK655513:HHK655557 HRG655513:HRG655557 IBC655513:IBC655557 IKY655513:IKY655557 IUU655513:IUU655557 JEQ655513:JEQ655557 JOM655513:JOM655557 JYI655513:JYI655557 KIE655513:KIE655557 KSA655513:KSA655557 LBW655513:LBW655557 LLS655513:LLS655557 LVO655513:LVO655557 MFK655513:MFK655557 MPG655513:MPG655557 MZC655513:MZC655557 NIY655513:NIY655557 NSU655513:NSU655557 OCQ655513:OCQ655557 OMM655513:OMM655557 OWI655513:OWI655557 PGE655513:PGE655557 PQA655513:PQA655557 PZW655513:PZW655557 QJS655513:QJS655557 QTO655513:QTO655557 RDK655513:RDK655557 RNG655513:RNG655557 RXC655513:RXC655557 SGY655513:SGY655557 SQU655513:SQU655557 TAQ655513:TAQ655557 TKM655513:TKM655557 TUI655513:TUI655557 UEE655513:UEE655557 UOA655513:UOA655557 UXW655513:UXW655557 VHS655513:VHS655557 VRO655513:VRO655557 WBK655513:WBK655557 WLG655513:WLG655557 WVC655513:WVC655557 G721049:G721093 IQ721049:IQ721093 SM721049:SM721093 ACI721049:ACI721093 AME721049:AME721093 AWA721049:AWA721093 BFW721049:BFW721093 BPS721049:BPS721093 BZO721049:BZO721093 CJK721049:CJK721093 CTG721049:CTG721093 DDC721049:DDC721093 DMY721049:DMY721093 DWU721049:DWU721093 EGQ721049:EGQ721093 EQM721049:EQM721093 FAI721049:FAI721093 FKE721049:FKE721093 FUA721049:FUA721093 GDW721049:GDW721093 GNS721049:GNS721093 GXO721049:GXO721093 HHK721049:HHK721093 HRG721049:HRG721093 IBC721049:IBC721093 IKY721049:IKY721093 IUU721049:IUU721093 JEQ721049:JEQ721093 JOM721049:JOM721093 JYI721049:JYI721093 KIE721049:KIE721093 KSA721049:KSA721093 LBW721049:LBW721093 LLS721049:LLS721093 LVO721049:LVO721093 MFK721049:MFK721093 MPG721049:MPG721093 MZC721049:MZC721093 NIY721049:NIY721093 NSU721049:NSU721093 OCQ721049:OCQ721093 OMM721049:OMM721093 OWI721049:OWI721093 PGE721049:PGE721093 PQA721049:PQA721093 PZW721049:PZW721093 QJS721049:QJS721093 QTO721049:QTO721093 RDK721049:RDK721093 RNG721049:RNG721093 RXC721049:RXC721093 SGY721049:SGY721093 SQU721049:SQU721093 TAQ721049:TAQ721093 TKM721049:TKM721093 TUI721049:TUI721093 UEE721049:UEE721093 UOA721049:UOA721093 UXW721049:UXW721093 VHS721049:VHS721093 VRO721049:VRO721093 WBK721049:WBK721093 WLG721049:WLG721093 WVC721049:WVC721093 G786585:G786629 IQ786585:IQ786629 SM786585:SM786629 ACI786585:ACI786629 AME786585:AME786629 AWA786585:AWA786629 BFW786585:BFW786629 BPS786585:BPS786629 BZO786585:BZO786629 CJK786585:CJK786629 CTG786585:CTG786629 DDC786585:DDC786629 DMY786585:DMY786629 DWU786585:DWU786629 EGQ786585:EGQ786629 EQM786585:EQM786629 FAI786585:FAI786629 FKE786585:FKE786629 FUA786585:FUA786629 GDW786585:GDW786629 GNS786585:GNS786629 GXO786585:GXO786629 HHK786585:HHK786629 HRG786585:HRG786629 IBC786585:IBC786629 IKY786585:IKY786629 IUU786585:IUU786629 JEQ786585:JEQ786629 JOM786585:JOM786629 JYI786585:JYI786629 KIE786585:KIE786629 KSA786585:KSA786629 LBW786585:LBW786629 LLS786585:LLS786629 LVO786585:LVO786629 MFK786585:MFK786629 MPG786585:MPG786629 MZC786585:MZC786629 NIY786585:NIY786629 NSU786585:NSU786629 OCQ786585:OCQ786629 OMM786585:OMM786629 OWI786585:OWI786629 PGE786585:PGE786629 PQA786585:PQA786629 PZW786585:PZW786629 QJS786585:QJS786629 QTO786585:QTO786629 RDK786585:RDK786629 RNG786585:RNG786629 RXC786585:RXC786629 SGY786585:SGY786629 SQU786585:SQU786629 TAQ786585:TAQ786629 TKM786585:TKM786629 TUI786585:TUI786629 UEE786585:UEE786629 UOA786585:UOA786629 UXW786585:UXW786629 VHS786585:VHS786629 VRO786585:VRO786629 WBK786585:WBK786629 WLG786585:WLG786629 WVC786585:WVC786629 G852121:G852165 IQ852121:IQ852165 SM852121:SM852165 ACI852121:ACI852165 AME852121:AME852165 AWA852121:AWA852165 BFW852121:BFW852165 BPS852121:BPS852165 BZO852121:BZO852165 CJK852121:CJK852165 CTG852121:CTG852165 DDC852121:DDC852165 DMY852121:DMY852165 DWU852121:DWU852165 EGQ852121:EGQ852165 EQM852121:EQM852165 FAI852121:FAI852165 FKE852121:FKE852165 FUA852121:FUA852165 GDW852121:GDW852165 GNS852121:GNS852165 GXO852121:GXO852165 HHK852121:HHK852165 HRG852121:HRG852165 IBC852121:IBC852165 IKY852121:IKY852165 IUU852121:IUU852165 JEQ852121:JEQ852165 JOM852121:JOM852165 JYI852121:JYI852165 KIE852121:KIE852165 KSA852121:KSA852165 LBW852121:LBW852165 LLS852121:LLS852165 LVO852121:LVO852165 MFK852121:MFK852165 MPG852121:MPG852165 MZC852121:MZC852165 NIY852121:NIY852165 NSU852121:NSU852165 OCQ852121:OCQ852165 OMM852121:OMM852165 OWI852121:OWI852165 PGE852121:PGE852165 PQA852121:PQA852165 PZW852121:PZW852165 QJS852121:QJS852165 QTO852121:QTO852165 RDK852121:RDK852165 RNG852121:RNG852165 RXC852121:RXC852165 SGY852121:SGY852165 SQU852121:SQU852165 TAQ852121:TAQ852165 TKM852121:TKM852165 TUI852121:TUI852165 UEE852121:UEE852165 UOA852121:UOA852165 UXW852121:UXW852165 VHS852121:VHS852165 VRO852121:VRO852165 WBK852121:WBK852165 WLG852121:WLG852165 WVC852121:WVC852165 G917657:G917701 IQ917657:IQ917701 SM917657:SM917701 ACI917657:ACI917701 AME917657:AME917701 AWA917657:AWA917701 BFW917657:BFW917701 BPS917657:BPS917701 BZO917657:BZO917701 CJK917657:CJK917701 CTG917657:CTG917701 DDC917657:DDC917701 DMY917657:DMY917701 DWU917657:DWU917701 EGQ917657:EGQ917701 EQM917657:EQM917701 FAI917657:FAI917701 FKE917657:FKE917701 FUA917657:FUA917701 GDW917657:GDW917701 GNS917657:GNS917701 GXO917657:GXO917701 HHK917657:HHK917701 HRG917657:HRG917701 IBC917657:IBC917701 IKY917657:IKY917701 IUU917657:IUU917701 JEQ917657:JEQ917701 JOM917657:JOM917701 JYI917657:JYI917701 KIE917657:KIE917701 KSA917657:KSA917701 LBW917657:LBW917701 LLS917657:LLS917701 LVO917657:LVO917701 MFK917657:MFK917701 MPG917657:MPG917701 MZC917657:MZC917701 NIY917657:NIY917701 NSU917657:NSU917701 OCQ917657:OCQ917701 OMM917657:OMM917701 OWI917657:OWI917701 PGE917657:PGE917701 PQA917657:PQA917701 PZW917657:PZW917701 QJS917657:QJS917701 QTO917657:QTO917701 RDK917657:RDK917701 RNG917657:RNG917701 RXC917657:RXC917701 SGY917657:SGY917701 SQU917657:SQU917701 TAQ917657:TAQ917701 TKM917657:TKM917701 TUI917657:TUI917701 UEE917657:UEE917701 UOA917657:UOA917701 UXW917657:UXW917701 VHS917657:VHS917701 VRO917657:VRO917701 WBK917657:WBK917701 WLG917657:WLG917701 WVC917657:WVC917701 G983193:G983237 IQ983193:IQ983237 SM983193:SM983237 ACI983193:ACI983237 AME983193:AME983237 AWA983193:AWA983237 BFW983193:BFW983237 BPS983193:BPS983237 BZO983193:BZO983237 CJK983193:CJK983237 CTG983193:CTG983237 DDC983193:DDC983237 DMY983193:DMY983237 DWU983193:DWU983237 EGQ983193:EGQ983237 EQM983193:EQM983237 FAI983193:FAI983237 FKE983193:FKE983237 FUA983193:FUA983237 GDW983193:GDW983237 GNS983193:GNS983237 GXO983193:GXO983237 HHK983193:HHK983237 HRG983193:HRG983237 IBC983193:IBC983237 IKY983193:IKY983237 IUU983193:IUU983237 JEQ983193:JEQ983237 JOM983193:JOM983237 JYI983193:JYI983237 KIE983193:KIE983237 KSA983193:KSA983237 LBW983193:LBW983237 LLS983193:LLS983237 LVO983193:LVO983237 MFK983193:MFK983237 MPG983193:MPG983237 MZC983193:MZC983237 NIY983193:NIY983237 NSU983193:NSU983237 OCQ983193:OCQ983237 OMM983193:OMM983237 OWI983193:OWI983237 PGE983193:PGE983237 PQA983193:PQA983237 PZW983193:PZW983237 QJS983193:QJS983237 QTO983193:QTO983237 RDK983193:RDK983237 RNG983193:RNG983237 RXC983193:RXC983237 SGY983193:SGY983237 SQU983193:SQU983237 TAQ983193:TAQ983237 TKM983193:TKM983237 TUI983193:TUI983237 UEE983193:UEE983237 UOA983193:UOA983237 UXW983193:UXW983237 VHS983193:VHS983237 VRO983193:VRO983237 WBK983193:WBK983237 WLG983193:WLG983237 WVC983193:WVC983237 IQ162:IU162 SM162:SQ162 ACI162:ACM162 AME162:AMI162 AWA162:AWE162 BFW162:BGA162 BPS162:BPW162 BZO162:BZS162 CJK162:CJO162 CTG162:CTK162 DDC162:DDG162 DMY162:DNC162 DWU162:DWY162 EGQ162:EGU162 EQM162:EQQ162 FAI162:FAM162 FKE162:FKI162 FUA162:FUE162 GDW162:GEA162 GNS162:GNW162 GXO162:GXS162 HHK162:HHO162 HRG162:HRK162 IBC162:IBG162 IKY162:ILC162 IUU162:IUY162 JEQ162:JEU162 JOM162:JOQ162 JYI162:JYM162 KIE162:KII162 KSA162:KSE162 LBW162:LCA162 LLS162:LLW162 LVO162:LVS162 MFK162:MFO162 MPG162:MPK162 MZC162:MZG162 NIY162:NJC162 NSU162:NSY162 OCQ162:OCU162 OMM162:OMQ162 OWI162:OWM162 PGE162:PGI162 PQA162:PQE162 PZW162:QAA162 QJS162:QJW162 QTO162:QTS162 RDK162:RDO162 RNG162:RNK162 RXC162:RXG162 SGY162:SHC162 SQU162:SQY162 TAQ162:TAU162 TKM162:TKQ162 TUI162:TUM162 UEE162:UEI162 UOA162:UOE162 UXW162:UYA162 VHS162:VHW162 VRO162:VRS162 WBK162:WBO162 WLG162:WLK162 WVC162:WVG162 IQ65676:IU65676 SM65676:SQ65676 ACI65676:ACM65676 AME65676:AMI65676 AWA65676:AWE65676 BFW65676:BGA65676 BPS65676:BPW65676 BZO65676:BZS65676 CJK65676:CJO65676 CTG65676:CTK65676 DDC65676:DDG65676 DMY65676:DNC65676 DWU65676:DWY65676 EGQ65676:EGU65676 EQM65676:EQQ65676 FAI65676:FAM65676 FKE65676:FKI65676 FUA65676:FUE65676 GDW65676:GEA65676 GNS65676:GNW65676 GXO65676:GXS65676 HHK65676:HHO65676 HRG65676:HRK65676 IBC65676:IBG65676 IKY65676:ILC65676 IUU65676:IUY65676 JEQ65676:JEU65676 JOM65676:JOQ65676 JYI65676:JYM65676 KIE65676:KII65676 KSA65676:KSE65676 LBW65676:LCA65676 LLS65676:LLW65676 LVO65676:LVS65676 MFK65676:MFO65676 MPG65676:MPK65676 MZC65676:MZG65676 NIY65676:NJC65676 NSU65676:NSY65676 OCQ65676:OCU65676 OMM65676:OMQ65676 OWI65676:OWM65676 PGE65676:PGI65676 PQA65676:PQE65676 PZW65676:QAA65676 QJS65676:QJW65676 QTO65676:QTS65676 RDK65676:RDO65676 RNG65676:RNK65676 RXC65676:RXG65676 SGY65676:SHC65676 SQU65676:SQY65676 TAQ65676:TAU65676 TKM65676:TKQ65676 TUI65676:TUM65676 UEE65676:UEI65676 UOA65676:UOE65676 UXW65676:UYA65676 VHS65676:VHW65676 VRO65676:VRS65676 WBK65676:WBO65676 WLG65676:WLK65676 WVC65676:WVG65676 IQ131212:IU131212 SM131212:SQ131212 ACI131212:ACM131212 AME131212:AMI131212 AWA131212:AWE131212 BFW131212:BGA131212 BPS131212:BPW131212 BZO131212:BZS131212 CJK131212:CJO131212 CTG131212:CTK131212 DDC131212:DDG131212 DMY131212:DNC131212 DWU131212:DWY131212 EGQ131212:EGU131212 EQM131212:EQQ131212 FAI131212:FAM131212 FKE131212:FKI131212 FUA131212:FUE131212 GDW131212:GEA131212 GNS131212:GNW131212 GXO131212:GXS131212 HHK131212:HHO131212 HRG131212:HRK131212 IBC131212:IBG131212 IKY131212:ILC131212 IUU131212:IUY131212 JEQ131212:JEU131212 JOM131212:JOQ131212 JYI131212:JYM131212 KIE131212:KII131212 KSA131212:KSE131212 LBW131212:LCA131212 LLS131212:LLW131212 LVO131212:LVS131212 MFK131212:MFO131212 MPG131212:MPK131212 MZC131212:MZG131212 NIY131212:NJC131212 NSU131212:NSY131212 OCQ131212:OCU131212 OMM131212:OMQ131212 OWI131212:OWM131212 PGE131212:PGI131212 PQA131212:PQE131212 PZW131212:QAA131212 QJS131212:QJW131212 QTO131212:QTS131212 RDK131212:RDO131212 RNG131212:RNK131212 RXC131212:RXG131212 SGY131212:SHC131212 SQU131212:SQY131212 TAQ131212:TAU131212 TKM131212:TKQ131212 TUI131212:TUM131212 UEE131212:UEI131212 UOA131212:UOE131212 UXW131212:UYA131212 VHS131212:VHW131212 VRO131212:VRS131212 WBK131212:WBO131212 WLG131212:WLK131212 WVC131212:WVG131212 IQ196748:IU196748 SM196748:SQ196748 ACI196748:ACM196748 AME196748:AMI196748 AWA196748:AWE196748 BFW196748:BGA196748 BPS196748:BPW196748 BZO196748:BZS196748 CJK196748:CJO196748 CTG196748:CTK196748 DDC196748:DDG196748 DMY196748:DNC196748 DWU196748:DWY196748 EGQ196748:EGU196748 EQM196748:EQQ196748 FAI196748:FAM196748 FKE196748:FKI196748 FUA196748:FUE196748 GDW196748:GEA196748 GNS196748:GNW196748 GXO196748:GXS196748 HHK196748:HHO196748 HRG196748:HRK196748 IBC196748:IBG196748 IKY196748:ILC196748 IUU196748:IUY196748 JEQ196748:JEU196748 JOM196748:JOQ196748 JYI196748:JYM196748 KIE196748:KII196748 KSA196748:KSE196748 LBW196748:LCA196748 LLS196748:LLW196748 LVO196748:LVS196748 MFK196748:MFO196748 MPG196748:MPK196748 MZC196748:MZG196748 NIY196748:NJC196748 NSU196748:NSY196748 OCQ196748:OCU196748 OMM196748:OMQ196748 OWI196748:OWM196748 PGE196748:PGI196748 PQA196748:PQE196748 PZW196748:QAA196748 QJS196748:QJW196748 QTO196748:QTS196748 RDK196748:RDO196748 RNG196748:RNK196748 RXC196748:RXG196748 SGY196748:SHC196748 SQU196748:SQY196748 TAQ196748:TAU196748 TKM196748:TKQ196748 TUI196748:TUM196748 UEE196748:UEI196748 UOA196748:UOE196748 UXW196748:UYA196748 VHS196748:VHW196748 VRO196748:VRS196748 WBK196748:WBO196748 WLG196748:WLK196748 WVC196748:WVG196748 IQ262284:IU262284 SM262284:SQ262284 ACI262284:ACM262284 AME262284:AMI262284 AWA262284:AWE262284 BFW262284:BGA262284 BPS262284:BPW262284 BZO262284:BZS262284 CJK262284:CJO262284 CTG262284:CTK262284 DDC262284:DDG262284 DMY262284:DNC262284 DWU262284:DWY262284 EGQ262284:EGU262284 EQM262284:EQQ262284 FAI262284:FAM262284 FKE262284:FKI262284 FUA262284:FUE262284 GDW262284:GEA262284 GNS262284:GNW262284 GXO262284:GXS262284 HHK262284:HHO262284 HRG262284:HRK262284 IBC262284:IBG262284 IKY262284:ILC262284 IUU262284:IUY262284 JEQ262284:JEU262284 JOM262284:JOQ262284 JYI262284:JYM262284 KIE262284:KII262284 KSA262284:KSE262284 LBW262284:LCA262284 LLS262284:LLW262284 LVO262284:LVS262284 MFK262284:MFO262284 MPG262284:MPK262284 MZC262284:MZG262284 NIY262284:NJC262284 NSU262284:NSY262284 OCQ262284:OCU262284 OMM262284:OMQ262284 OWI262284:OWM262284 PGE262284:PGI262284 PQA262284:PQE262284 PZW262284:QAA262284 QJS262284:QJW262284 QTO262284:QTS262284 RDK262284:RDO262284 RNG262284:RNK262284 RXC262284:RXG262284 SGY262284:SHC262284 SQU262284:SQY262284 TAQ262284:TAU262284 TKM262284:TKQ262284 TUI262284:TUM262284 UEE262284:UEI262284 UOA262284:UOE262284 UXW262284:UYA262284 VHS262284:VHW262284 VRO262284:VRS262284 WBK262284:WBO262284 WLG262284:WLK262284 WVC262284:WVG262284 IQ327820:IU327820 SM327820:SQ327820 ACI327820:ACM327820 AME327820:AMI327820 AWA327820:AWE327820 BFW327820:BGA327820 BPS327820:BPW327820 BZO327820:BZS327820 CJK327820:CJO327820 CTG327820:CTK327820 DDC327820:DDG327820 DMY327820:DNC327820 DWU327820:DWY327820 EGQ327820:EGU327820 EQM327820:EQQ327820 FAI327820:FAM327820 FKE327820:FKI327820 FUA327820:FUE327820 GDW327820:GEA327820 GNS327820:GNW327820 GXO327820:GXS327820 HHK327820:HHO327820 HRG327820:HRK327820 IBC327820:IBG327820 IKY327820:ILC327820 IUU327820:IUY327820 JEQ327820:JEU327820 JOM327820:JOQ327820 JYI327820:JYM327820 KIE327820:KII327820 KSA327820:KSE327820 LBW327820:LCA327820 LLS327820:LLW327820 LVO327820:LVS327820 MFK327820:MFO327820 MPG327820:MPK327820 MZC327820:MZG327820 NIY327820:NJC327820 NSU327820:NSY327820 OCQ327820:OCU327820 OMM327820:OMQ327820 OWI327820:OWM327820 PGE327820:PGI327820 PQA327820:PQE327820 PZW327820:QAA327820 QJS327820:QJW327820 QTO327820:QTS327820 RDK327820:RDO327820 RNG327820:RNK327820 RXC327820:RXG327820 SGY327820:SHC327820 SQU327820:SQY327820 TAQ327820:TAU327820 TKM327820:TKQ327820 TUI327820:TUM327820 UEE327820:UEI327820 UOA327820:UOE327820 UXW327820:UYA327820 VHS327820:VHW327820 VRO327820:VRS327820 WBK327820:WBO327820 WLG327820:WLK327820 WVC327820:WVG327820 IQ393356:IU393356 SM393356:SQ393356 ACI393356:ACM393356 AME393356:AMI393356 AWA393356:AWE393356 BFW393356:BGA393356 BPS393356:BPW393356 BZO393356:BZS393356 CJK393356:CJO393356 CTG393356:CTK393356 DDC393356:DDG393356 DMY393356:DNC393356 DWU393356:DWY393356 EGQ393356:EGU393356 EQM393356:EQQ393356 FAI393356:FAM393356 FKE393356:FKI393356 FUA393356:FUE393356 GDW393356:GEA393356 GNS393356:GNW393356 GXO393356:GXS393356 HHK393356:HHO393356 HRG393356:HRK393356 IBC393356:IBG393356 IKY393356:ILC393356 IUU393356:IUY393356 JEQ393356:JEU393356 JOM393356:JOQ393356 JYI393356:JYM393356 KIE393356:KII393356 KSA393356:KSE393356 LBW393356:LCA393356 LLS393356:LLW393356 LVO393356:LVS393356 MFK393356:MFO393356 MPG393356:MPK393356 MZC393356:MZG393356 NIY393356:NJC393356 NSU393356:NSY393356 OCQ393356:OCU393356 OMM393356:OMQ393356 OWI393356:OWM393356 PGE393356:PGI393356 PQA393356:PQE393356 PZW393356:QAA393356 QJS393356:QJW393356 QTO393356:QTS393356 RDK393356:RDO393356 RNG393356:RNK393356 RXC393356:RXG393356 SGY393356:SHC393356 SQU393356:SQY393356 TAQ393356:TAU393356 TKM393356:TKQ393356 TUI393356:TUM393356 UEE393356:UEI393356 UOA393356:UOE393356 UXW393356:UYA393356 VHS393356:VHW393356 VRO393356:VRS393356 WBK393356:WBO393356 WLG393356:WLK393356 WVC393356:WVG393356 IQ458892:IU458892 SM458892:SQ458892 ACI458892:ACM458892 AME458892:AMI458892 AWA458892:AWE458892 BFW458892:BGA458892 BPS458892:BPW458892 BZO458892:BZS458892 CJK458892:CJO458892 CTG458892:CTK458892 DDC458892:DDG458892 DMY458892:DNC458892 DWU458892:DWY458892 EGQ458892:EGU458892 EQM458892:EQQ458892 FAI458892:FAM458892 FKE458892:FKI458892 FUA458892:FUE458892 GDW458892:GEA458892 GNS458892:GNW458892 GXO458892:GXS458892 HHK458892:HHO458892 HRG458892:HRK458892 IBC458892:IBG458892 IKY458892:ILC458892 IUU458892:IUY458892 JEQ458892:JEU458892 JOM458892:JOQ458892 JYI458892:JYM458892 KIE458892:KII458892 KSA458892:KSE458892 LBW458892:LCA458892 LLS458892:LLW458892 LVO458892:LVS458892 MFK458892:MFO458892 MPG458892:MPK458892 MZC458892:MZG458892 NIY458892:NJC458892 NSU458892:NSY458892 OCQ458892:OCU458892 OMM458892:OMQ458892 OWI458892:OWM458892 PGE458892:PGI458892 PQA458892:PQE458892 PZW458892:QAA458892 QJS458892:QJW458892 QTO458892:QTS458892 RDK458892:RDO458892 RNG458892:RNK458892 RXC458892:RXG458892 SGY458892:SHC458892 SQU458892:SQY458892 TAQ458892:TAU458892 TKM458892:TKQ458892 TUI458892:TUM458892 UEE458892:UEI458892 UOA458892:UOE458892 UXW458892:UYA458892 VHS458892:VHW458892 VRO458892:VRS458892 WBK458892:WBO458892 WLG458892:WLK458892 WVC458892:WVG458892 IQ524428:IU524428 SM524428:SQ524428 ACI524428:ACM524428 AME524428:AMI524428 AWA524428:AWE524428 BFW524428:BGA524428 BPS524428:BPW524428 BZO524428:BZS524428 CJK524428:CJO524428 CTG524428:CTK524428 DDC524428:DDG524428 DMY524428:DNC524428 DWU524428:DWY524428 EGQ524428:EGU524428 EQM524428:EQQ524428 FAI524428:FAM524428 FKE524428:FKI524428 FUA524428:FUE524428 GDW524428:GEA524428 GNS524428:GNW524428 GXO524428:GXS524428 HHK524428:HHO524428 HRG524428:HRK524428 IBC524428:IBG524428 IKY524428:ILC524428 IUU524428:IUY524428 JEQ524428:JEU524428 JOM524428:JOQ524428 JYI524428:JYM524428 KIE524428:KII524428 KSA524428:KSE524428 LBW524428:LCA524428 LLS524428:LLW524428 LVO524428:LVS524428 MFK524428:MFO524428 MPG524428:MPK524428 MZC524428:MZG524428 NIY524428:NJC524428 NSU524428:NSY524428 OCQ524428:OCU524428 OMM524428:OMQ524428 OWI524428:OWM524428 PGE524428:PGI524428 PQA524428:PQE524428 PZW524428:QAA524428 QJS524428:QJW524428 QTO524428:QTS524428 RDK524428:RDO524428 RNG524428:RNK524428 RXC524428:RXG524428 SGY524428:SHC524428 SQU524428:SQY524428 TAQ524428:TAU524428 TKM524428:TKQ524428 TUI524428:TUM524428 UEE524428:UEI524428 UOA524428:UOE524428 UXW524428:UYA524428 VHS524428:VHW524428 VRO524428:VRS524428 WBK524428:WBO524428 WLG524428:WLK524428 WVC524428:WVG524428 IQ589964:IU589964 SM589964:SQ589964 ACI589964:ACM589964 AME589964:AMI589964 AWA589964:AWE589964 BFW589964:BGA589964 BPS589964:BPW589964 BZO589964:BZS589964 CJK589964:CJO589964 CTG589964:CTK589964 DDC589964:DDG589964 DMY589964:DNC589964 DWU589964:DWY589964 EGQ589964:EGU589964 EQM589964:EQQ589964 FAI589964:FAM589964 FKE589964:FKI589964 FUA589964:FUE589964 GDW589964:GEA589964 GNS589964:GNW589964 GXO589964:GXS589964 HHK589964:HHO589964 HRG589964:HRK589964 IBC589964:IBG589964 IKY589964:ILC589964 IUU589964:IUY589964 JEQ589964:JEU589964 JOM589964:JOQ589964 JYI589964:JYM589964 KIE589964:KII589964 KSA589964:KSE589964 LBW589964:LCA589964 LLS589964:LLW589964 LVO589964:LVS589964 MFK589964:MFO589964 MPG589964:MPK589964 MZC589964:MZG589964 NIY589964:NJC589964 NSU589964:NSY589964 OCQ589964:OCU589964 OMM589964:OMQ589964 OWI589964:OWM589964 PGE589964:PGI589964 PQA589964:PQE589964 PZW589964:QAA589964 QJS589964:QJW589964 QTO589964:QTS589964 RDK589964:RDO589964 RNG589964:RNK589964 RXC589964:RXG589964 SGY589964:SHC589964 SQU589964:SQY589964 TAQ589964:TAU589964 TKM589964:TKQ589964 TUI589964:TUM589964 UEE589964:UEI589964 UOA589964:UOE589964 UXW589964:UYA589964 VHS589964:VHW589964 VRO589964:VRS589964 WBK589964:WBO589964 WLG589964:WLK589964 WVC589964:WVG589964 IQ655500:IU655500 SM655500:SQ655500 ACI655500:ACM655500 AME655500:AMI655500 AWA655500:AWE655500 BFW655500:BGA655500 BPS655500:BPW655500 BZO655500:BZS655500 CJK655500:CJO655500 CTG655500:CTK655500 DDC655500:DDG655500 DMY655500:DNC655500 DWU655500:DWY655500 EGQ655500:EGU655500 EQM655500:EQQ655500 FAI655500:FAM655500 FKE655500:FKI655500 FUA655500:FUE655500 GDW655500:GEA655500 GNS655500:GNW655500 GXO655500:GXS655500 HHK655500:HHO655500 HRG655500:HRK655500 IBC655500:IBG655500 IKY655500:ILC655500 IUU655500:IUY655500 JEQ655500:JEU655500 JOM655500:JOQ655500 JYI655500:JYM655500 KIE655500:KII655500 KSA655500:KSE655500 LBW655500:LCA655500 LLS655500:LLW655500 LVO655500:LVS655500 MFK655500:MFO655500 MPG655500:MPK655500 MZC655500:MZG655500 NIY655500:NJC655500 NSU655500:NSY655500 OCQ655500:OCU655500 OMM655500:OMQ655500 OWI655500:OWM655500 PGE655500:PGI655500 PQA655500:PQE655500 PZW655500:QAA655500 QJS655500:QJW655500 QTO655500:QTS655500 RDK655500:RDO655500 RNG655500:RNK655500 RXC655500:RXG655500 SGY655500:SHC655500 SQU655500:SQY655500 TAQ655500:TAU655500 TKM655500:TKQ655500 TUI655500:TUM655500 UEE655500:UEI655500 UOA655500:UOE655500 UXW655500:UYA655500 VHS655500:VHW655500 VRO655500:VRS655500 WBK655500:WBO655500 WLG655500:WLK655500 WVC655500:WVG655500 IQ721036:IU721036 SM721036:SQ721036 ACI721036:ACM721036 AME721036:AMI721036 AWA721036:AWE721036 BFW721036:BGA721036 BPS721036:BPW721036 BZO721036:BZS721036 CJK721036:CJO721036 CTG721036:CTK721036 DDC721036:DDG721036 DMY721036:DNC721036 DWU721036:DWY721036 EGQ721036:EGU721036 EQM721036:EQQ721036 FAI721036:FAM721036 FKE721036:FKI721036 FUA721036:FUE721036 GDW721036:GEA721036 GNS721036:GNW721036 GXO721036:GXS721036 HHK721036:HHO721036 HRG721036:HRK721036 IBC721036:IBG721036 IKY721036:ILC721036 IUU721036:IUY721036 JEQ721036:JEU721036 JOM721036:JOQ721036 JYI721036:JYM721036 KIE721036:KII721036 KSA721036:KSE721036 LBW721036:LCA721036 LLS721036:LLW721036 LVO721036:LVS721036 MFK721036:MFO721036 MPG721036:MPK721036 MZC721036:MZG721036 NIY721036:NJC721036 NSU721036:NSY721036 OCQ721036:OCU721036 OMM721036:OMQ721036 OWI721036:OWM721036 PGE721036:PGI721036 PQA721036:PQE721036 PZW721036:QAA721036 QJS721036:QJW721036 QTO721036:QTS721036 RDK721036:RDO721036 RNG721036:RNK721036 RXC721036:RXG721036 SGY721036:SHC721036 SQU721036:SQY721036 TAQ721036:TAU721036 TKM721036:TKQ721036 TUI721036:TUM721036 UEE721036:UEI721036 UOA721036:UOE721036 UXW721036:UYA721036 VHS721036:VHW721036 VRO721036:VRS721036 WBK721036:WBO721036 WLG721036:WLK721036 WVC721036:WVG721036 IQ786572:IU786572 SM786572:SQ786572 ACI786572:ACM786572 AME786572:AMI786572 AWA786572:AWE786572 BFW786572:BGA786572 BPS786572:BPW786572 BZO786572:BZS786572 CJK786572:CJO786572 CTG786572:CTK786572 DDC786572:DDG786572 DMY786572:DNC786572 DWU786572:DWY786572 EGQ786572:EGU786572 EQM786572:EQQ786572 FAI786572:FAM786572 FKE786572:FKI786572 FUA786572:FUE786572 GDW786572:GEA786572 GNS786572:GNW786572 GXO786572:GXS786572 HHK786572:HHO786572 HRG786572:HRK786572 IBC786572:IBG786572 IKY786572:ILC786572 IUU786572:IUY786572 JEQ786572:JEU786572 JOM786572:JOQ786572 JYI786572:JYM786572 KIE786572:KII786572 KSA786572:KSE786572 LBW786572:LCA786572 LLS786572:LLW786572 LVO786572:LVS786572 MFK786572:MFO786572 MPG786572:MPK786572 MZC786572:MZG786572 NIY786572:NJC786572 NSU786572:NSY786572 OCQ786572:OCU786572 OMM786572:OMQ786572 OWI786572:OWM786572 PGE786572:PGI786572 PQA786572:PQE786572 PZW786572:QAA786572 QJS786572:QJW786572 QTO786572:QTS786572 RDK786572:RDO786572 RNG786572:RNK786572 RXC786572:RXG786572 SGY786572:SHC786572 SQU786572:SQY786572 TAQ786572:TAU786572 TKM786572:TKQ786572 TUI786572:TUM786572 UEE786572:UEI786572 UOA786572:UOE786572 UXW786572:UYA786572 VHS786572:VHW786572 VRO786572:VRS786572 WBK786572:WBO786572 WLG786572:WLK786572 WVC786572:WVG786572 IQ852108:IU852108 SM852108:SQ852108 ACI852108:ACM852108 AME852108:AMI852108 AWA852108:AWE852108 BFW852108:BGA852108 BPS852108:BPW852108 BZO852108:BZS852108 CJK852108:CJO852108 CTG852108:CTK852108 DDC852108:DDG852108 DMY852108:DNC852108 DWU852108:DWY852108 EGQ852108:EGU852108 EQM852108:EQQ852108 FAI852108:FAM852108 FKE852108:FKI852108 FUA852108:FUE852108 GDW852108:GEA852108 GNS852108:GNW852108 GXO852108:GXS852108 HHK852108:HHO852108 HRG852108:HRK852108 IBC852108:IBG852108 IKY852108:ILC852108 IUU852108:IUY852108 JEQ852108:JEU852108 JOM852108:JOQ852108 JYI852108:JYM852108 KIE852108:KII852108 KSA852108:KSE852108 LBW852108:LCA852108 LLS852108:LLW852108 LVO852108:LVS852108 MFK852108:MFO852108 MPG852108:MPK852108 MZC852108:MZG852108 NIY852108:NJC852108 NSU852108:NSY852108 OCQ852108:OCU852108 OMM852108:OMQ852108 OWI852108:OWM852108 PGE852108:PGI852108 PQA852108:PQE852108 PZW852108:QAA852108 QJS852108:QJW852108 QTO852108:QTS852108 RDK852108:RDO852108 RNG852108:RNK852108 RXC852108:RXG852108 SGY852108:SHC852108 SQU852108:SQY852108 TAQ852108:TAU852108 TKM852108:TKQ852108 TUI852108:TUM852108 UEE852108:UEI852108 UOA852108:UOE852108 UXW852108:UYA852108 VHS852108:VHW852108 VRO852108:VRS852108 WBK852108:WBO852108 WLG852108:WLK852108 WVC852108:WVG852108 IQ917644:IU917644 SM917644:SQ917644 ACI917644:ACM917644 AME917644:AMI917644 AWA917644:AWE917644 BFW917644:BGA917644 BPS917644:BPW917644 BZO917644:BZS917644 CJK917644:CJO917644 CTG917644:CTK917644 DDC917644:DDG917644 DMY917644:DNC917644 DWU917644:DWY917644 EGQ917644:EGU917644 EQM917644:EQQ917644 FAI917644:FAM917644 FKE917644:FKI917644 FUA917644:FUE917644 GDW917644:GEA917644 GNS917644:GNW917644 GXO917644:GXS917644 HHK917644:HHO917644 HRG917644:HRK917644 IBC917644:IBG917644 IKY917644:ILC917644 IUU917644:IUY917644 JEQ917644:JEU917644 JOM917644:JOQ917644 JYI917644:JYM917644 KIE917644:KII917644 KSA917644:KSE917644 LBW917644:LCA917644 LLS917644:LLW917644 LVO917644:LVS917644 MFK917644:MFO917644 MPG917644:MPK917644 MZC917644:MZG917644 NIY917644:NJC917644 NSU917644:NSY917644 OCQ917644:OCU917644 OMM917644:OMQ917644 OWI917644:OWM917644 PGE917644:PGI917644 PQA917644:PQE917644 PZW917644:QAA917644 QJS917644:QJW917644 QTO917644:QTS917644 RDK917644:RDO917644 RNG917644:RNK917644 RXC917644:RXG917644 SGY917644:SHC917644 SQU917644:SQY917644 TAQ917644:TAU917644 TKM917644:TKQ917644 TUI917644:TUM917644 UEE917644:UEI917644 UOA917644:UOE917644 UXW917644:UYA917644 VHS917644:VHW917644 VRO917644:VRS917644 WBK917644:WBO917644 WLG917644:WLK917644 WVC917644:WVG917644 IQ983180:IU983180 SM983180:SQ983180 ACI983180:ACM983180 AME983180:AMI983180 AWA983180:AWE983180 BFW983180:BGA983180 BPS983180:BPW983180 BZO983180:BZS983180 CJK983180:CJO983180 CTG983180:CTK983180 DDC983180:DDG983180 DMY983180:DNC983180 DWU983180:DWY983180 EGQ983180:EGU983180 EQM983180:EQQ983180 FAI983180:FAM983180 FKE983180:FKI983180 FUA983180:FUE983180 GDW983180:GEA983180 GNS983180:GNW983180 GXO983180:GXS983180 HHK983180:HHO983180 HRG983180:HRK983180 IBC983180:IBG983180 IKY983180:ILC983180 IUU983180:IUY983180 JEQ983180:JEU983180 JOM983180:JOQ983180 JYI983180:JYM983180 KIE983180:KII983180 KSA983180:KSE983180 LBW983180:LCA983180 LLS983180:LLW983180 LVO983180:LVS983180 MFK983180:MFO983180 MPG983180:MPK983180 MZC983180:MZG983180 NIY983180:NJC983180 NSU983180:NSY983180 OCQ983180:OCU983180 OMM983180:OMQ983180 OWI983180:OWM983180 PGE983180:PGI983180 PQA983180:PQE983180 PZW983180:QAA983180 QJS983180:QJW983180 QTO983180:QTS983180 RDK983180:RDO983180 RNG983180:RNK983180 RXC983180:RXG983180 SGY983180:SHC983180 SQU983180:SQY983180 TAQ983180:TAU983180 TKM983180:TKQ983180 TUI983180:TUM983180 UEE983180:UEI983180 UOA983180:UOE983180 UXW983180:UYA983180 VHS983180:VHW983180 VRO983180:VRS983180 WBK983180:WBO983180 WLG983180:WLK983180 WVC983180:WVG983180 IQ139:IR139 SM139:SN139 ACI139:ACJ139 AME139:AMF139 AWA139:AWB139 BFW139:BFX139 BPS139:BPT139 BZO139:BZP139 CJK139:CJL139 CTG139:CTH139 DDC139:DDD139 DMY139:DMZ139 DWU139:DWV139 EGQ139:EGR139 EQM139:EQN139 FAI139:FAJ139 FKE139:FKF139 FUA139:FUB139 GDW139:GDX139 GNS139:GNT139 GXO139:GXP139 HHK139:HHL139 HRG139:HRH139 IBC139:IBD139 IKY139:IKZ139 IUU139:IUV139 JEQ139:JER139 JOM139:JON139 JYI139:JYJ139 KIE139:KIF139 KSA139:KSB139 LBW139:LBX139 LLS139:LLT139 LVO139:LVP139 MFK139:MFL139 MPG139:MPH139 MZC139:MZD139 NIY139:NIZ139 NSU139:NSV139 OCQ139:OCR139 OMM139:OMN139 OWI139:OWJ139 PGE139:PGF139 PQA139:PQB139 PZW139:PZX139 QJS139:QJT139 QTO139:QTP139 RDK139:RDL139 RNG139:RNH139 RXC139:RXD139 SGY139:SGZ139 SQU139:SQV139 TAQ139:TAR139 TKM139:TKN139 TUI139:TUJ139 UEE139:UEF139 UOA139:UOB139 UXW139:UXX139 VHS139:VHT139 VRO139:VRP139 WBK139:WBL139 WLG139:WLH139 WVC139:WVD139 G65519:K65675 IQ65654:IR65654 SM65654:SN65654 ACI65654:ACJ65654 AME65654:AMF65654 AWA65654:AWB65654 BFW65654:BFX65654 BPS65654:BPT65654 BZO65654:BZP65654 CJK65654:CJL65654 CTG65654:CTH65654 DDC65654:DDD65654 DMY65654:DMZ65654 DWU65654:DWV65654 EGQ65654:EGR65654 EQM65654:EQN65654 FAI65654:FAJ65654 FKE65654:FKF65654 FUA65654:FUB65654 GDW65654:GDX65654 GNS65654:GNT65654 GXO65654:GXP65654 HHK65654:HHL65654 HRG65654:HRH65654 IBC65654:IBD65654 IKY65654:IKZ65654 IUU65654:IUV65654 JEQ65654:JER65654 JOM65654:JON65654 JYI65654:JYJ65654 KIE65654:KIF65654 KSA65654:KSB65654 LBW65654:LBX65654 LLS65654:LLT65654 LVO65654:LVP65654 MFK65654:MFL65654 MPG65654:MPH65654 MZC65654:MZD65654 NIY65654:NIZ65654 NSU65654:NSV65654 OCQ65654:OCR65654 OMM65654:OMN65654 OWI65654:OWJ65654 PGE65654:PGF65654 PQA65654:PQB65654 PZW65654:PZX65654 QJS65654:QJT65654 QTO65654:QTP65654 RDK65654:RDL65654 RNG65654:RNH65654 RXC65654:RXD65654 SGY65654:SGZ65654 SQU65654:SQV65654 TAQ65654:TAR65654 TKM65654:TKN65654 TUI65654:TUJ65654 UEE65654:UEF65654 UOA65654:UOB65654 UXW65654:UXX65654 VHS65654:VHT65654 VRO65654:VRP65654 WBK65654:WBL65654 WLG65654:WLH65654 WVC65654:WVD65654 G131055:K131211 IQ131190:IR131190 SM131190:SN131190 ACI131190:ACJ131190 AME131190:AMF131190 AWA131190:AWB131190 BFW131190:BFX131190 BPS131190:BPT131190 BZO131190:BZP131190 CJK131190:CJL131190 CTG131190:CTH131190 DDC131190:DDD131190 DMY131190:DMZ131190 DWU131190:DWV131190 EGQ131190:EGR131190 EQM131190:EQN131190 FAI131190:FAJ131190 FKE131190:FKF131190 FUA131190:FUB131190 GDW131190:GDX131190 GNS131190:GNT131190 GXO131190:GXP131190 HHK131190:HHL131190 HRG131190:HRH131190 IBC131190:IBD131190 IKY131190:IKZ131190 IUU131190:IUV131190 JEQ131190:JER131190 JOM131190:JON131190 JYI131190:JYJ131190 KIE131190:KIF131190 KSA131190:KSB131190 LBW131190:LBX131190 LLS131190:LLT131190 LVO131190:LVP131190 MFK131190:MFL131190 MPG131190:MPH131190 MZC131190:MZD131190 NIY131190:NIZ131190 NSU131190:NSV131190 OCQ131190:OCR131190 OMM131190:OMN131190 OWI131190:OWJ131190 PGE131190:PGF131190 PQA131190:PQB131190 PZW131190:PZX131190 QJS131190:QJT131190 QTO131190:QTP131190 RDK131190:RDL131190 RNG131190:RNH131190 RXC131190:RXD131190 SGY131190:SGZ131190 SQU131190:SQV131190 TAQ131190:TAR131190 TKM131190:TKN131190 TUI131190:TUJ131190 UEE131190:UEF131190 UOA131190:UOB131190 UXW131190:UXX131190 VHS131190:VHT131190 VRO131190:VRP131190 WBK131190:WBL131190 WLG131190:WLH131190 WVC131190:WVD131190 G196591:K196747 IQ196726:IR196726 SM196726:SN196726 ACI196726:ACJ196726 AME196726:AMF196726 AWA196726:AWB196726 BFW196726:BFX196726 BPS196726:BPT196726 BZO196726:BZP196726 CJK196726:CJL196726 CTG196726:CTH196726 DDC196726:DDD196726 DMY196726:DMZ196726 DWU196726:DWV196726 EGQ196726:EGR196726 EQM196726:EQN196726 FAI196726:FAJ196726 FKE196726:FKF196726 FUA196726:FUB196726 GDW196726:GDX196726 GNS196726:GNT196726 GXO196726:GXP196726 HHK196726:HHL196726 HRG196726:HRH196726 IBC196726:IBD196726 IKY196726:IKZ196726 IUU196726:IUV196726 JEQ196726:JER196726 JOM196726:JON196726 JYI196726:JYJ196726 KIE196726:KIF196726 KSA196726:KSB196726 LBW196726:LBX196726 LLS196726:LLT196726 LVO196726:LVP196726 MFK196726:MFL196726 MPG196726:MPH196726 MZC196726:MZD196726 NIY196726:NIZ196726 NSU196726:NSV196726 OCQ196726:OCR196726 OMM196726:OMN196726 OWI196726:OWJ196726 PGE196726:PGF196726 PQA196726:PQB196726 PZW196726:PZX196726 QJS196726:QJT196726 QTO196726:QTP196726 RDK196726:RDL196726 RNG196726:RNH196726 RXC196726:RXD196726 SGY196726:SGZ196726 SQU196726:SQV196726 TAQ196726:TAR196726 TKM196726:TKN196726 TUI196726:TUJ196726 UEE196726:UEF196726 UOA196726:UOB196726 UXW196726:UXX196726 VHS196726:VHT196726 VRO196726:VRP196726 WBK196726:WBL196726 WLG196726:WLH196726 WVC196726:WVD196726 G262127:K262283 IQ262262:IR262262 SM262262:SN262262 ACI262262:ACJ262262 AME262262:AMF262262 AWA262262:AWB262262 BFW262262:BFX262262 BPS262262:BPT262262 BZO262262:BZP262262 CJK262262:CJL262262 CTG262262:CTH262262 DDC262262:DDD262262 DMY262262:DMZ262262 DWU262262:DWV262262 EGQ262262:EGR262262 EQM262262:EQN262262 FAI262262:FAJ262262 FKE262262:FKF262262 FUA262262:FUB262262 GDW262262:GDX262262 GNS262262:GNT262262 GXO262262:GXP262262 HHK262262:HHL262262 HRG262262:HRH262262 IBC262262:IBD262262 IKY262262:IKZ262262 IUU262262:IUV262262 JEQ262262:JER262262 JOM262262:JON262262 JYI262262:JYJ262262 KIE262262:KIF262262 KSA262262:KSB262262 LBW262262:LBX262262 LLS262262:LLT262262 LVO262262:LVP262262 MFK262262:MFL262262 MPG262262:MPH262262 MZC262262:MZD262262 NIY262262:NIZ262262 NSU262262:NSV262262 OCQ262262:OCR262262 OMM262262:OMN262262 OWI262262:OWJ262262 PGE262262:PGF262262 PQA262262:PQB262262 PZW262262:PZX262262 QJS262262:QJT262262 QTO262262:QTP262262 RDK262262:RDL262262 RNG262262:RNH262262 RXC262262:RXD262262 SGY262262:SGZ262262 SQU262262:SQV262262 TAQ262262:TAR262262 TKM262262:TKN262262 TUI262262:TUJ262262 UEE262262:UEF262262 UOA262262:UOB262262 UXW262262:UXX262262 VHS262262:VHT262262 VRO262262:VRP262262 WBK262262:WBL262262 WLG262262:WLH262262 WVC262262:WVD262262 G327663:K327819 IQ327798:IR327798 SM327798:SN327798 ACI327798:ACJ327798 AME327798:AMF327798 AWA327798:AWB327798 BFW327798:BFX327798 BPS327798:BPT327798 BZO327798:BZP327798 CJK327798:CJL327798 CTG327798:CTH327798 DDC327798:DDD327798 DMY327798:DMZ327798 DWU327798:DWV327798 EGQ327798:EGR327798 EQM327798:EQN327798 FAI327798:FAJ327798 FKE327798:FKF327798 FUA327798:FUB327798 GDW327798:GDX327798 GNS327798:GNT327798 GXO327798:GXP327798 HHK327798:HHL327798 HRG327798:HRH327798 IBC327798:IBD327798 IKY327798:IKZ327798 IUU327798:IUV327798 JEQ327798:JER327798 JOM327798:JON327798 JYI327798:JYJ327798 KIE327798:KIF327798 KSA327798:KSB327798 LBW327798:LBX327798 LLS327798:LLT327798 LVO327798:LVP327798 MFK327798:MFL327798 MPG327798:MPH327798 MZC327798:MZD327798 NIY327798:NIZ327798 NSU327798:NSV327798 OCQ327798:OCR327798 OMM327798:OMN327798 OWI327798:OWJ327798 PGE327798:PGF327798 PQA327798:PQB327798 PZW327798:PZX327798 QJS327798:QJT327798 QTO327798:QTP327798 RDK327798:RDL327798 RNG327798:RNH327798 RXC327798:RXD327798 SGY327798:SGZ327798 SQU327798:SQV327798 TAQ327798:TAR327798 TKM327798:TKN327798 TUI327798:TUJ327798 UEE327798:UEF327798 UOA327798:UOB327798 UXW327798:UXX327798 VHS327798:VHT327798 VRO327798:VRP327798 WBK327798:WBL327798 WLG327798:WLH327798 WVC327798:WVD327798 G393199:K393355 IQ393334:IR393334 SM393334:SN393334 ACI393334:ACJ393334 AME393334:AMF393334 AWA393334:AWB393334 BFW393334:BFX393334 BPS393334:BPT393334 BZO393334:BZP393334 CJK393334:CJL393334 CTG393334:CTH393334 DDC393334:DDD393334 DMY393334:DMZ393334 DWU393334:DWV393334 EGQ393334:EGR393334 EQM393334:EQN393334 FAI393334:FAJ393334 FKE393334:FKF393334 FUA393334:FUB393334 GDW393334:GDX393334 GNS393334:GNT393334 GXO393334:GXP393334 HHK393334:HHL393334 HRG393334:HRH393334 IBC393334:IBD393334 IKY393334:IKZ393334 IUU393334:IUV393334 JEQ393334:JER393334 JOM393334:JON393334 JYI393334:JYJ393334 KIE393334:KIF393334 KSA393334:KSB393334 LBW393334:LBX393334 LLS393334:LLT393334 LVO393334:LVP393334 MFK393334:MFL393334 MPG393334:MPH393334 MZC393334:MZD393334 NIY393334:NIZ393334 NSU393334:NSV393334 OCQ393334:OCR393334 OMM393334:OMN393334 OWI393334:OWJ393334 PGE393334:PGF393334 PQA393334:PQB393334 PZW393334:PZX393334 QJS393334:QJT393334 QTO393334:QTP393334 RDK393334:RDL393334 RNG393334:RNH393334 RXC393334:RXD393334 SGY393334:SGZ393334 SQU393334:SQV393334 TAQ393334:TAR393334 TKM393334:TKN393334 TUI393334:TUJ393334 UEE393334:UEF393334 UOA393334:UOB393334 UXW393334:UXX393334 VHS393334:VHT393334 VRO393334:VRP393334 WBK393334:WBL393334 WLG393334:WLH393334 WVC393334:WVD393334 G458735:K458891 IQ458870:IR458870 SM458870:SN458870 ACI458870:ACJ458870 AME458870:AMF458870 AWA458870:AWB458870 BFW458870:BFX458870 BPS458870:BPT458870 BZO458870:BZP458870 CJK458870:CJL458870 CTG458870:CTH458870 DDC458870:DDD458870 DMY458870:DMZ458870 DWU458870:DWV458870 EGQ458870:EGR458870 EQM458870:EQN458870 FAI458870:FAJ458870 FKE458870:FKF458870 FUA458870:FUB458870 GDW458870:GDX458870 GNS458870:GNT458870 GXO458870:GXP458870 HHK458870:HHL458870 HRG458870:HRH458870 IBC458870:IBD458870 IKY458870:IKZ458870 IUU458870:IUV458870 JEQ458870:JER458870 JOM458870:JON458870 JYI458870:JYJ458870 KIE458870:KIF458870 KSA458870:KSB458870 LBW458870:LBX458870 LLS458870:LLT458870 LVO458870:LVP458870 MFK458870:MFL458870 MPG458870:MPH458870 MZC458870:MZD458870 NIY458870:NIZ458870 NSU458870:NSV458870 OCQ458870:OCR458870 OMM458870:OMN458870 OWI458870:OWJ458870 PGE458870:PGF458870 PQA458870:PQB458870 PZW458870:PZX458870 QJS458870:QJT458870 QTO458870:QTP458870 RDK458870:RDL458870 RNG458870:RNH458870 RXC458870:RXD458870 SGY458870:SGZ458870 SQU458870:SQV458870 TAQ458870:TAR458870 TKM458870:TKN458870 TUI458870:TUJ458870 UEE458870:UEF458870 UOA458870:UOB458870 UXW458870:UXX458870 VHS458870:VHT458870 VRO458870:VRP458870 WBK458870:WBL458870 WLG458870:WLH458870 WVC458870:WVD458870 G524271:K524427 IQ524406:IR524406 SM524406:SN524406 ACI524406:ACJ524406 AME524406:AMF524406 AWA524406:AWB524406 BFW524406:BFX524406 BPS524406:BPT524406 BZO524406:BZP524406 CJK524406:CJL524406 CTG524406:CTH524406 DDC524406:DDD524406 DMY524406:DMZ524406 DWU524406:DWV524406 EGQ524406:EGR524406 EQM524406:EQN524406 FAI524406:FAJ524406 FKE524406:FKF524406 FUA524406:FUB524406 GDW524406:GDX524406 GNS524406:GNT524406 GXO524406:GXP524406 HHK524406:HHL524406 HRG524406:HRH524406 IBC524406:IBD524406 IKY524406:IKZ524406 IUU524406:IUV524406 JEQ524406:JER524406 JOM524406:JON524406 JYI524406:JYJ524406 KIE524406:KIF524406 KSA524406:KSB524406 LBW524406:LBX524406 LLS524406:LLT524406 LVO524406:LVP524406 MFK524406:MFL524406 MPG524406:MPH524406 MZC524406:MZD524406 NIY524406:NIZ524406 NSU524406:NSV524406 OCQ524406:OCR524406 OMM524406:OMN524406 OWI524406:OWJ524406 PGE524406:PGF524406 PQA524406:PQB524406 PZW524406:PZX524406 QJS524406:QJT524406 QTO524406:QTP524406 RDK524406:RDL524406 RNG524406:RNH524406 RXC524406:RXD524406 SGY524406:SGZ524406 SQU524406:SQV524406 TAQ524406:TAR524406 TKM524406:TKN524406 TUI524406:TUJ524406 UEE524406:UEF524406 UOA524406:UOB524406 UXW524406:UXX524406 VHS524406:VHT524406 VRO524406:VRP524406 WBK524406:WBL524406 WLG524406:WLH524406 WVC524406:WVD524406 G589807:K589963 IQ589942:IR589942 SM589942:SN589942 ACI589942:ACJ589942 AME589942:AMF589942 AWA589942:AWB589942 BFW589942:BFX589942 BPS589942:BPT589942 BZO589942:BZP589942 CJK589942:CJL589942 CTG589942:CTH589942 DDC589942:DDD589942 DMY589942:DMZ589942 DWU589942:DWV589942 EGQ589942:EGR589942 EQM589942:EQN589942 FAI589942:FAJ589942 FKE589942:FKF589942 FUA589942:FUB589942 GDW589942:GDX589942 GNS589942:GNT589942 GXO589942:GXP589942 HHK589942:HHL589942 HRG589942:HRH589942 IBC589942:IBD589942 IKY589942:IKZ589942 IUU589942:IUV589942 JEQ589942:JER589942 JOM589942:JON589942 JYI589942:JYJ589942 KIE589942:KIF589942 KSA589942:KSB589942 LBW589942:LBX589942 LLS589942:LLT589942 LVO589942:LVP589942 MFK589942:MFL589942 MPG589942:MPH589942 MZC589942:MZD589942 NIY589942:NIZ589942 NSU589942:NSV589942 OCQ589942:OCR589942 OMM589942:OMN589942 OWI589942:OWJ589942 PGE589942:PGF589942 PQA589942:PQB589942 PZW589942:PZX589942 QJS589942:QJT589942 QTO589942:QTP589942 RDK589942:RDL589942 RNG589942:RNH589942 RXC589942:RXD589942 SGY589942:SGZ589942 SQU589942:SQV589942 TAQ589942:TAR589942 TKM589942:TKN589942 TUI589942:TUJ589942 UEE589942:UEF589942 UOA589942:UOB589942 UXW589942:UXX589942 VHS589942:VHT589942 VRO589942:VRP589942 WBK589942:WBL589942 WLG589942:WLH589942 WVC589942:WVD589942 G655343:K655499 IQ655478:IR655478 SM655478:SN655478 ACI655478:ACJ655478 AME655478:AMF655478 AWA655478:AWB655478 BFW655478:BFX655478 BPS655478:BPT655478 BZO655478:BZP655478 CJK655478:CJL655478 CTG655478:CTH655478 DDC655478:DDD655478 DMY655478:DMZ655478 DWU655478:DWV655478 EGQ655478:EGR655478 EQM655478:EQN655478 FAI655478:FAJ655478 FKE655478:FKF655478 FUA655478:FUB655478 GDW655478:GDX655478 GNS655478:GNT655478 GXO655478:GXP655478 HHK655478:HHL655478 HRG655478:HRH655478 IBC655478:IBD655478 IKY655478:IKZ655478 IUU655478:IUV655478 JEQ655478:JER655478 JOM655478:JON655478 JYI655478:JYJ655478 KIE655478:KIF655478 KSA655478:KSB655478 LBW655478:LBX655478 LLS655478:LLT655478 LVO655478:LVP655478 MFK655478:MFL655478 MPG655478:MPH655478 MZC655478:MZD655478 NIY655478:NIZ655478 NSU655478:NSV655478 OCQ655478:OCR655478 OMM655478:OMN655478 OWI655478:OWJ655478 PGE655478:PGF655478 PQA655478:PQB655478 PZW655478:PZX655478 QJS655478:QJT655478 QTO655478:QTP655478 RDK655478:RDL655478 RNG655478:RNH655478 RXC655478:RXD655478 SGY655478:SGZ655478 SQU655478:SQV655478 TAQ655478:TAR655478 TKM655478:TKN655478 TUI655478:TUJ655478 UEE655478:UEF655478 UOA655478:UOB655478 UXW655478:UXX655478 VHS655478:VHT655478 VRO655478:VRP655478 WBK655478:WBL655478 WLG655478:WLH655478 WVC655478:WVD655478 G720879:K721035 IQ721014:IR721014 SM721014:SN721014 ACI721014:ACJ721014 AME721014:AMF721014 AWA721014:AWB721014 BFW721014:BFX721014 BPS721014:BPT721014 BZO721014:BZP721014 CJK721014:CJL721014 CTG721014:CTH721014 DDC721014:DDD721014 DMY721014:DMZ721014 DWU721014:DWV721014 EGQ721014:EGR721014 EQM721014:EQN721014 FAI721014:FAJ721014 FKE721014:FKF721014 FUA721014:FUB721014 GDW721014:GDX721014 GNS721014:GNT721014 GXO721014:GXP721014 HHK721014:HHL721014 HRG721014:HRH721014 IBC721014:IBD721014 IKY721014:IKZ721014 IUU721014:IUV721014 JEQ721014:JER721014 JOM721014:JON721014 JYI721014:JYJ721014 KIE721014:KIF721014 KSA721014:KSB721014 LBW721014:LBX721014 LLS721014:LLT721014 LVO721014:LVP721014 MFK721014:MFL721014 MPG721014:MPH721014 MZC721014:MZD721014 NIY721014:NIZ721014 NSU721014:NSV721014 OCQ721014:OCR721014 OMM721014:OMN721014 OWI721014:OWJ721014 PGE721014:PGF721014 PQA721014:PQB721014 PZW721014:PZX721014 QJS721014:QJT721014 QTO721014:QTP721014 RDK721014:RDL721014 RNG721014:RNH721014 RXC721014:RXD721014 SGY721014:SGZ721014 SQU721014:SQV721014 TAQ721014:TAR721014 TKM721014:TKN721014 TUI721014:TUJ721014 UEE721014:UEF721014 UOA721014:UOB721014 UXW721014:UXX721014 VHS721014:VHT721014 VRO721014:VRP721014 WBK721014:WBL721014 WLG721014:WLH721014 WVC721014:WVD721014 G786415:K786571 IQ786550:IR786550 SM786550:SN786550 ACI786550:ACJ786550 AME786550:AMF786550 AWA786550:AWB786550 BFW786550:BFX786550 BPS786550:BPT786550 BZO786550:BZP786550 CJK786550:CJL786550 CTG786550:CTH786550 DDC786550:DDD786550 DMY786550:DMZ786550 DWU786550:DWV786550 EGQ786550:EGR786550 EQM786550:EQN786550 FAI786550:FAJ786550 FKE786550:FKF786550 FUA786550:FUB786550 GDW786550:GDX786550 GNS786550:GNT786550 GXO786550:GXP786550 HHK786550:HHL786550 HRG786550:HRH786550 IBC786550:IBD786550 IKY786550:IKZ786550 IUU786550:IUV786550 JEQ786550:JER786550 JOM786550:JON786550 JYI786550:JYJ786550 KIE786550:KIF786550 KSA786550:KSB786550 LBW786550:LBX786550 LLS786550:LLT786550 LVO786550:LVP786550 MFK786550:MFL786550 MPG786550:MPH786550 MZC786550:MZD786550 NIY786550:NIZ786550 NSU786550:NSV786550 OCQ786550:OCR786550 OMM786550:OMN786550 OWI786550:OWJ786550 PGE786550:PGF786550 PQA786550:PQB786550 PZW786550:PZX786550 QJS786550:QJT786550 QTO786550:QTP786550 RDK786550:RDL786550 RNG786550:RNH786550 RXC786550:RXD786550 SGY786550:SGZ786550 SQU786550:SQV786550 TAQ786550:TAR786550 TKM786550:TKN786550 TUI786550:TUJ786550 UEE786550:UEF786550 UOA786550:UOB786550 UXW786550:UXX786550 VHS786550:VHT786550 VRO786550:VRP786550 WBK786550:WBL786550 WLG786550:WLH786550 WVC786550:WVD786550 G851951:K852107 IQ852086:IR852086 SM852086:SN852086 ACI852086:ACJ852086 AME852086:AMF852086 AWA852086:AWB852086 BFW852086:BFX852086 BPS852086:BPT852086 BZO852086:BZP852086 CJK852086:CJL852086 CTG852086:CTH852086 DDC852086:DDD852086 DMY852086:DMZ852086 DWU852086:DWV852086 EGQ852086:EGR852086 EQM852086:EQN852086 FAI852086:FAJ852086 FKE852086:FKF852086 FUA852086:FUB852086 GDW852086:GDX852086 GNS852086:GNT852086 GXO852086:GXP852086 HHK852086:HHL852086 HRG852086:HRH852086 IBC852086:IBD852086 IKY852086:IKZ852086 IUU852086:IUV852086 JEQ852086:JER852086 JOM852086:JON852086 JYI852086:JYJ852086 KIE852086:KIF852086 KSA852086:KSB852086 LBW852086:LBX852086 LLS852086:LLT852086 LVO852086:LVP852086 MFK852086:MFL852086 MPG852086:MPH852086 MZC852086:MZD852086 NIY852086:NIZ852086 NSU852086:NSV852086 OCQ852086:OCR852086 OMM852086:OMN852086 OWI852086:OWJ852086 PGE852086:PGF852086 PQA852086:PQB852086 PZW852086:PZX852086 QJS852086:QJT852086 QTO852086:QTP852086 RDK852086:RDL852086 RNG852086:RNH852086 RXC852086:RXD852086 SGY852086:SGZ852086 SQU852086:SQV852086 TAQ852086:TAR852086 TKM852086:TKN852086 TUI852086:TUJ852086 UEE852086:UEF852086 UOA852086:UOB852086 UXW852086:UXX852086 VHS852086:VHT852086 VRO852086:VRP852086 WBK852086:WBL852086 WLG852086:WLH852086 WVC852086:WVD852086 G917487:K917643 IQ917622:IR917622 SM917622:SN917622 ACI917622:ACJ917622 AME917622:AMF917622 AWA917622:AWB917622 BFW917622:BFX917622 BPS917622:BPT917622 BZO917622:BZP917622 CJK917622:CJL917622 CTG917622:CTH917622 DDC917622:DDD917622 DMY917622:DMZ917622 DWU917622:DWV917622 EGQ917622:EGR917622 EQM917622:EQN917622 FAI917622:FAJ917622 FKE917622:FKF917622 FUA917622:FUB917622 GDW917622:GDX917622 GNS917622:GNT917622 GXO917622:GXP917622 HHK917622:HHL917622 HRG917622:HRH917622 IBC917622:IBD917622 IKY917622:IKZ917622 IUU917622:IUV917622 JEQ917622:JER917622 JOM917622:JON917622 JYI917622:JYJ917622 KIE917622:KIF917622 KSA917622:KSB917622 LBW917622:LBX917622 LLS917622:LLT917622 LVO917622:LVP917622 MFK917622:MFL917622 MPG917622:MPH917622 MZC917622:MZD917622 NIY917622:NIZ917622 NSU917622:NSV917622 OCQ917622:OCR917622 OMM917622:OMN917622 OWI917622:OWJ917622 PGE917622:PGF917622 PQA917622:PQB917622 PZW917622:PZX917622 QJS917622:QJT917622 QTO917622:QTP917622 RDK917622:RDL917622 RNG917622:RNH917622 RXC917622:RXD917622 SGY917622:SGZ917622 SQU917622:SQV917622 TAQ917622:TAR917622 TKM917622:TKN917622 TUI917622:TUJ917622 UEE917622:UEF917622 UOA917622:UOB917622 UXW917622:UXX917622 VHS917622:VHT917622 VRO917622:VRP917622 WBK917622:WBL917622 WLG917622:WLH917622 WVC917622:WVD917622 G983023:K983179 IQ983158:IR983158 SM983158:SN983158 ACI983158:ACJ983158 AME983158:AMF983158 AWA983158:AWB983158 BFW983158:BFX983158 BPS983158:BPT983158 BZO983158:BZP983158 CJK983158:CJL983158 CTG983158:CTH983158 DDC983158:DDD983158 DMY983158:DMZ983158 DWU983158:DWV983158 EGQ983158:EGR983158 EQM983158:EQN983158 FAI983158:FAJ983158 FKE983158:FKF983158 FUA983158:FUB983158 GDW983158:GDX983158 GNS983158:GNT983158 GXO983158:GXP983158 HHK983158:HHL983158 HRG983158:HRH983158 IBC983158:IBD983158 IKY983158:IKZ983158 IUU983158:IUV983158 JEQ983158:JER983158 JOM983158:JON983158 JYI983158:JYJ983158 KIE983158:KIF983158 KSA983158:KSB983158 LBW983158:LBX983158 LLS983158:LLT983158 LVO983158:LVP983158 MFK983158:MFL983158 MPG983158:MPH983158 MZC983158:MZD983158 NIY983158:NIZ983158 NSU983158:NSV983158 OCQ983158:OCR983158 OMM983158:OMN983158 OWI983158:OWJ983158 PGE983158:PGF983158 PQA983158:PQB983158 PZW983158:PZX983158 QJS983158:QJT983158 QTO983158:QTP983158 RDK983158:RDL983158 RNG983158:RNH983158 RXC983158:RXD983158 SGY983158:SGZ983158 SQU983158:SQV983158 TAQ983158:TAR983158 TKM983158:TKN983158 TUI983158:TUJ983158 UEE983158:UEF983158 UOA983158:UOB983158 UXW983158:UXX983158 VHS983158:VHT983158 VRO983158:VRP983158 WBK983158:WBL983158 WLG983158:WLH983158 WVC983158:WVD983158 IQ135:IR135 SM135:SN135 ACI135:ACJ135 AME135:AMF135 AWA135:AWB135 BFW135:BFX135 BPS135:BPT135 BZO135:BZP135 CJK135:CJL135 CTG135:CTH135 DDC135:DDD135 DMY135:DMZ135 DWU135:DWV135 EGQ135:EGR135 EQM135:EQN135 FAI135:FAJ135 FKE135:FKF135 FUA135:FUB135 GDW135:GDX135 GNS135:GNT135 GXO135:GXP135 HHK135:HHL135 HRG135:HRH135 IBC135:IBD135 IKY135:IKZ135 IUU135:IUV135 JEQ135:JER135 JOM135:JON135 JYI135:JYJ135 KIE135:KIF135 KSA135:KSB135 LBW135:LBX135 LLS135:LLT135 LVO135:LVP135 MFK135:MFL135 MPG135:MPH135 MZC135:MZD135 NIY135:NIZ135 NSU135:NSV135 OCQ135:OCR135 OMM135:OMN135 OWI135:OWJ135 PGE135:PGF135 PQA135:PQB135 PZW135:PZX135 QJS135:QJT135 QTO135:QTP135 RDK135:RDL135 RNG135:RNH135 RXC135:RXD135 SGY135:SGZ135 SQU135:SQV135 TAQ135:TAR135 TKM135:TKN135 TUI135:TUJ135 UEE135:UEF135 UOA135:UOB135 UXW135:UXX135 VHS135:VHT135 VRO135:VRP135 WBK135:WBL135 WLG135:WLH135 WVC135:WVD135 IQ65650:IR65650 SM65650:SN65650 ACI65650:ACJ65650 AME65650:AMF65650 AWA65650:AWB65650 BFW65650:BFX65650 BPS65650:BPT65650 BZO65650:BZP65650 CJK65650:CJL65650 CTG65650:CTH65650 DDC65650:DDD65650 DMY65650:DMZ65650 DWU65650:DWV65650 EGQ65650:EGR65650 EQM65650:EQN65650 FAI65650:FAJ65650 FKE65650:FKF65650 FUA65650:FUB65650 GDW65650:GDX65650 GNS65650:GNT65650 GXO65650:GXP65650 HHK65650:HHL65650 HRG65650:HRH65650 IBC65650:IBD65650 IKY65650:IKZ65650 IUU65650:IUV65650 JEQ65650:JER65650 JOM65650:JON65650 JYI65650:JYJ65650 KIE65650:KIF65650 KSA65650:KSB65650 LBW65650:LBX65650 LLS65650:LLT65650 LVO65650:LVP65650 MFK65650:MFL65650 MPG65650:MPH65650 MZC65650:MZD65650 NIY65650:NIZ65650 NSU65650:NSV65650 OCQ65650:OCR65650 OMM65650:OMN65650 OWI65650:OWJ65650 PGE65650:PGF65650 PQA65650:PQB65650 PZW65650:PZX65650 QJS65650:QJT65650 QTO65650:QTP65650 RDK65650:RDL65650 RNG65650:RNH65650 RXC65650:RXD65650 SGY65650:SGZ65650 SQU65650:SQV65650 TAQ65650:TAR65650 TKM65650:TKN65650 TUI65650:TUJ65650 UEE65650:UEF65650 UOA65650:UOB65650 UXW65650:UXX65650 VHS65650:VHT65650 VRO65650:VRP65650 WBK65650:WBL65650 WLG65650:WLH65650 WVC65650:WVD65650 IQ131186:IR131186 SM131186:SN131186 ACI131186:ACJ131186 AME131186:AMF131186 AWA131186:AWB131186 BFW131186:BFX131186 BPS131186:BPT131186 BZO131186:BZP131186 CJK131186:CJL131186 CTG131186:CTH131186 DDC131186:DDD131186 DMY131186:DMZ131186 DWU131186:DWV131186 EGQ131186:EGR131186 EQM131186:EQN131186 FAI131186:FAJ131186 FKE131186:FKF131186 FUA131186:FUB131186 GDW131186:GDX131186 GNS131186:GNT131186 GXO131186:GXP131186 HHK131186:HHL131186 HRG131186:HRH131186 IBC131186:IBD131186 IKY131186:IKZ131186 IUU131186:IUV131186 JEQ131186:JER131186 JOM131186:JON131186 JYI131186:JYJ131186 KIE131186:KIF131186 KSA131186:KSB131186 LBW131186:LBX131186 LLS131186:LLT131186 LVO131186:LVP131186 MFK131186:MFL131186 MPG131186:MPH131186 MZC131186:MZD131186 NIY131186:NIZ131186 NSU131186:NSV131186 OCQ131186:OCR131186 OMM131186:OMN131186 OWI131186:OWJ131186 PGE131186:PGF131186 PQA131186:PQB131186 PZW131186:PZX131186 QJS131186:QJT131186 QTO131186:QTP131186 RDK131186:RDL131186 RNG131186:RNH131186 RXC131186:RXD131186 SGY131186:SGZ131186 SQU131186:SQV131186 TAQ131186:TAR131186 TKM131186:TKN131186 TUI131186:TUJ131186 UEE131186:UEF131186 UOA131186:UOB131186 UXW131186:UXX131186 VHS131186:VHT131186 VRO131186:VRP131186 WBK131186:WBL131186 WLG131186:WLH131186 WVC131186:WVD131186 IQ196722:IR196722 SM196722:SN196722 ACI196722:ACJ196722 AME196722:AMF196722 AWA196722:AWB196722 BFW196722:BFX196722 BPS196722:BPT196722 BZO196722:BZP196722 CJK196722:CJL196722 CTG196722:CTH196722 DDC196722:DDD196722 DMY196722:DMZ196722 DWU196722:DWV196722 EGQ196722:EGR196722 EQM196722:EQN196722 FAI196722:FAJ196722 FKE196722:FKF196722 FUA196722:FUB196722 GDW196722:GDX196722 GNS196722:GNT196722 GXO196722:GXP196722 HHK196722:HHL196722 HRG196722:HRH196722 IBC196722:IBD196722 IKY196722:IKZ196722 IUU196722:IUV196722 JEQ196722:JER196722 JOM196722:JON196722 JYI196722:JYJ196722 KIE196722:KIF196722 KSA196722:KSB196722 LBW196722:LBX196722 LLS196722:LLT196722 LVO196722:LVP196722 MFK196722:MFL196722 MPG196722:MPH196722 MZC196722:MZD196722 NIY196722:NIZ196722 NSU196722:NSV196722 OCQ196722:OCR196722 OMM196722:OMN196722 OWI196722:OWJ196722 PGE196722:PGF196722 PQA196722:PQB196722 PZW196722:PZX196722 QJS196722:QJT196722 QTO196722:QTP196722 RDK196722:RDL196722 RNG196722:RNH196722 RXC196722:RXD196722 SGY196722:SGZ196722 SQU196722:SQV196722 TAQ196722:TAR196722 TKM196722:TKN196722 TUI196722:TUJ196722 UEE196722:UEF196722 UOA196722:UOB196722 UXW196722:UXX196722 VHS196722:VHT196722 VRO196722:VRP196722 WBK196722:WBL196722 WLG196722:WLH196722 WVC196722:WVD196722 IQ262258:IR262258 SM262258:SN262258 ACI262258:ACJ262258 AME262258:AMF262258 AWA262258:AWB262258 BFW262258:BFX262258 BPS262258:BPT262258 BZO262258:BZP262258 CJK262258:CJL262258 CTG262258:CTH262258 DDC262258:DDD262258 DMY262258:DMZ262258 DWU262258:DWV262258 EGQ262258:EGR262258 EQM262258:EQN262258 FAI262258:FAJ262258 FKE262258:FKF262258 FUA262258:FUB262258 GDW262258:GDX262258 GNS262258:GNT262258 GXO262258:GXP262258 HHK262258:HHL262258 HRG262258:HRH262258 IBC262258:IBD262258 IKY262258:IKZ262258 IUU262258:IUV262258 JEQ262258:JER262258 JOM262258:JON262258 JYI262258:JYJ262258 KIE262258:KIF262258 KSA262258:KSB262258 LBW262258:LBX262258 LLS262258:LLT262258 LVO262258:LVP262258 MFK262258:MFL262258 MPG262258:MPH262258 MZC262258:MZD262258 NIY262258:NIZ262258 NSU262258:NSV262258 OCQ262258:OCR262258 OMM262258:OMN262258 OWI262258:OWJ262258 PGE262258:PGF262258 PQA262258:PQB262258 PZW262258:PZX262258 QJS262258:QJT262258 QTO262258:QTP262258 RDK262258:RDL262258 RNG262258:RNH262258 RXC262258:RXD262258 SGY262258:SGZ262258 SQU262258:SQV262258 TAQ262258:TAR262258 TKM262258:TKN262258 TUI262258:TUJ262258 UEE262258:UEF262258 UOA262258:UOB262258 UXW262258:UXX262258 VHS262258:VHT262258 VRO262258:VRP262258 WBK262258:WBL262258 WLG262258:WLH262258 WVC262258:WVD262258 IQ327794:IR327794 SM327794:SN327794 ACI327794:ACJ327794 AME327794:AMF327794 AWA327794:AWB327794 BFW327794:BFX327794 BPS327794:BPT327794 BZO327794:BZP327794 CJK327794:CJL327794 CTG327794:CTH327794 DDC327794:DDD327794 DMY327794:DMZ327794 DWU327794:DWV327794 EGQ327794:EGR327794 EQM327794:EQN327794 FAI327794:FAJ327794 FKE327794:FKF327794 FUA327794:FUB327794 GDW327794:GDX327794 GNS327794:GNT327794 GXO327794:GXP327794 HHK327794:HHL327794 HRG327794:HRH327794 IBC327794:IBD327794 IKY327794:IKZ327794 IUU327794:IUV327794 JEQ327794:JER327794 JOM327794:JON327794 JYI327794:JYJ327794 KIE327794:KIF327794 KSA327794:KSB327794 LBW327794:LBX327794 LLS327794:LLT327794 LVO327794:LVP327794 MFK327794:MFL327794 MPG327794:MPH327794 MZC327794:MZD327794 NIY327794:NIZ327794 NSU327794:NSV327794 OCQ327794:OCR327794 OMM327794:OMN327794 OWI327794:OWJ327794 PGE327794:PGF327794 PQA327794:PQB327794 PZW327794:PZX327794 QJS327794:QJT327794 QTO327794:QTP327794 RDK327794:RDL327794 RNG327794:RNH327794 RXC327794:RXD327794 SGY327794:SGZ327794 SQU327794:SQV327794 TAQ327794:TAR327794 TKM327794:TKN327794 TUI327794:TUJ327794 UEE327794:UEF327794 UOA327794:UOB327794 UXW327794:UXX327794 VHS327794:VHT327794 VRO327794:VRP327794 WBK327794:WBL327794 WLG327794:WLH327794 WVC327794:WVD327794 IQ393330:IR393330 SM393330:SN393330 ACI393330:ACJ393330 AME393330:AMF393330 AWA393330:AWB393330 BFW393330:BFX393330 BPS393330:BPT393330 BZO393330:BZP393330 CJK393330:CJL393330 CTG393330:CTH393330 DDC393330:DDD393330 DMY393330:DMZ393330 DWU393330:DWV393330 EGQ393330:EGR393330 EQM393330:EQN393330 FAI393330:FAJ393330 FKE393330:FKF393330 FUA393330:FUB393330 GDW393330:GDX393330 GNS393330:GNT393330 GXO393330:GXP393330 HHK393330:HHL393330 HRG393330:HRH393330 IBC393330:IBD393330 IKY393330:IKZ393330 IUU393330:IUV393330 JEQ393330:JER393330 JOM393330:JON393330 JYI393330:JYJ393330 KIE393330:KIF393330 KSA393330:KSB393330 LBW393330:LBX393330 LLS393330:LLT393330 LVO393330:LVP393330 MFK393330:MFL393330 MPG393330:MPH393330 MZC393330:MZD393330 NIY393330:NIZ393330 NSU393330:NSV393330 OCQ393330:OCR393330 OMM393330:OMN393330 OWI393330:OWJ393330 PGE393330:PGF393330 PQA393330:PQB393330 PZW393330:PZX393330 QJS393330:QJT393330 QTO393330:QTP393330 RDK393330:RDL393330 RNG393330:RNH393330 RXC393330:RXD393330 SGY393330:SGZ393330 SQU393330:SQV393330 TAQ393330:TAR393330 TKM393330:TKN393330 TUI393330:TUJ393330 UEE393330:UEF393330 UOA393330:UOB393330 UXW393330:UXX393330 VHS393330:VHT393330 VRO393330:VRP393330 WBK393330:WBL393330 WLG393330:WLH393330 WVC393330:WVD393330 IQ458866:IR458866 SM458866:SN458866 ACI458866:ACJ458866 AME458866:AMF458866 AWA458866:AWB458866 BFW458866:BFX458866 BPS458866:BPT458866 BZO458866:BZP458866 CJK458866:CJL458866 CTG458866:CTH458866 DDC458866:DDD458866 DMY458866:DMZ458866 DWU458866:DWV458866 EGQ458866:EGR458866 EQM458866:EQN458866 FAI458866:FAJ458866 FKE458866:FKF458866 FUA458866:FUB458866 GDW458866:GDX458866 GNS458866:GNT458866 GXO458866:GXP458866 HHK458866:HHL458866 HRG458866:HRH458866 IBC458866:IBD458866 IKY458866:IKZ458866 IUU458866:IUV458866 JEQ458866:JER458866 JOM458866:JON458866 JYI458866:JYJ458866 KIE458866:KIF458866 KSA458866:KSB458866 LBW458866:LBX458866 LLS458866:LLT458866 LVO458866:LVP458866 MFK458866:MFL458866 MPG458866:MPH458866 MZC458866:MZD458866 NIY458866:NIZ458866 NSU458866:NSV458866 OCQ458866:OCR458866 OMM458866:OMN458866 OWI458866:OWJ458866 PGE458866:PGF458866 PQA458866:PQB458866 PZW458866:PZX458866 QJS458866:QJT458866 QTO458866:QTP458866 RDK458866:RDL458866 RNG458866:RNH458866 RXC458866:RXD458866 SGY458866:SGZ458866 SQU458866:SQV458866 TAQ458866:TAR458866 TKM458866:TKN458866 TUI458866:TUJ458866 UEE458866:UEF458866 UOA458866:UOB458866 UXW458866:UXX458866 VHS458866:VHT458866 VRO458866:VRP458866 WBK458866:WBL458866 WLG458866:WLH458866 WVC458866:WVD458866 IQ524402:IR524402 SM524402:SN524402 ACI524402:ACJ524402 AME524402:AMF524402 AWA524402:AWB524402 BFW524402:BFX524402 BPS524402:BPT524402 BZO524402:BZP524402 CJK524402:CJL524402 CTG524402:CTH524402 DDC524402:DDD524402 DMY524402:DMZ524402 DWU524402:DWV524402 EGQ524402:EGR524402 EQM524402:EQN524402 FAI524402:FAJ524402 FKE524402:FKF524402 FUA524402:FUB524402 GDW524402:GDX524402 GNS524402:GNT524402 GXO524402:GXP524402 HHK524402:HHL524402 HRG524402:HRH524402 IBC524402:IBD524402 IKY524402:IKZ524402 IUU524402:IUV524402 JEQ524402:JER524402 JOM524402:JON524402 JYI524402:JYJ524402 KIE524402:KIF524402 KSA524402:KSB524402 LBW524402:LBX524402 LLS524402:LLT524402 LVO524402:LVP524402 MFK524402:MFL524402 MPG524402:MPH524402 MZC524402:MZD524402 NIY524402:NIZ524402 NSU524402:NSV524402 OCQ524402:OCR524402 OMM524402:OMN524402 OWI524402:OWJ524402 PGE524402:PGF524402 PQA524402:PQB524402 PZW524402:PZX524402 QJS524402:QJT524402 QTO524402:QTP524402 RDK524402:RDL524402 RNG524402:RNH524402 RXC524402:RXD524402 SGY524402:SGZ524402 SQU524402:SQV524402 TAQ524402:TAR524402 TKM524402:TKN524402 TUI524402:TUJ524402 UEE524402:UEF524402 UOA524402:UOB524402 UXW524402:UXX524402 VHS524402:VHT524402 VRO524402:VRP524402 WBK524402:WBL524402 WLG524402:WLH524402 WVC524402:WVD524402 IQ589938:IR589938 SM589938:SN589938 ACI589938:ACJ589938 AME589938:AMF589938 AWA589938:AWB589938 BFW589938:BFX589938 BPS589938:BPT589938 BZO589938:BZP589938 CJK589938:CJL589938 CTG589938:CTH589938 DDC589938:DDD589938 DMY589938:DMZ589938 DWU589938:DWV589938 EGQ589938:EGR589938 EQM589938:EQN589938 FAI589938:FAJ589938 FKE589938:FKF589938 FUA589938:FUB589938 GDW589938:GDX589938 GNS589938:GNT589938 GXO589938:GXP589938 HHK589938:HHL589938 HRG589938:HRH589938 IBC589938:IBD589938 IKY589938:IKZ589938 IUU589938:IUV589938 JEQ589938:JER589938 JOM589938:JON589938 JYI589938:JYJ589938 KIE589938:KIF589938 KSA589938:KSB589938 LBW589938:LBX589938 LLS589938:LLT589938 LVO589938:LVP589938 MFK589938:MFL589938 MPG589938:MPH589938 MZC589938:MZD589938 NIY589938:NIZ589938 NSU589938:NSV589938 OCQ589938:OCR589938 OMM589938:OMN589938 OWI589938:OWJ589938 PGE589938:PGF589938 PQA589938:PQB589938 PZW589938:PZX589938 QJS589938:QJT589938 QTO589938:QTP589938 RDK589938:RDL589938 RNG589938:RNH589938 RXC589938:RXD589938 SGY589938:SGZ589938 SQU589938:SQV589938 TAQ589938:TAR589938 TKM589938:TKN589938 TUI589938:TUJ589938 UEE589938:UEF589938 UOA589938:UOB589938 UXW589938:UXX589938 VHS589938:VHT589938 VRO589938:VRP589938 WBK589938:WBL589938 WLG589938:WLH589938 WVC589938:WVD589938 IQ655474:IR655474 SM655474:SN655474 ACI655474:ACJ655474 AME655474:AMF655474 AWA655474:AWB655474 BFW655474:BFX655474 BPS655474:BPT655474 BZO655474:BZP655474 CJK655474:CJL655474 CTG655474:CTH655474 DDC655474:DDD655474 DMY655474:DMZ655474 DWU655474:DWV655474 EGQ655474:EGR655474 EQM655474:EQN655474 FAI655474:FAJ655474 FKE655474:FKF655474 FUA655474:FUB655474 GDW655474:GDX655474 GNS655474:GNT655474 GXO655474:GXP655474 HHK655474:HHL655474 HRG655474:HRH655474 IBC655474:IBD655474 IKY655474:IKZ655474 IUU655474:IUV655474 JEQ655474:JER655474 JOM655474:JON655474 JYI655474:JYJ655474 KIE655474:KIF655474 KSA655474:KSB655474 LBW655474:LBX655474 LLS655474:LLT655474 LVO655474:LVP655474 MFK655474:MFL655474 MPG655474:MPH655474 MZC655474:MZD655474 NIY655474:NIZ655474 NSU655474:NSV655474 OCQ655474:OCR655474 OMM655474:OMN655474 OWI655474:OWJ655474 PGE655474:PGF655474 PQA655474:PQB655474 PZW655474:PZX655474 QJS655474:QJT655474 QTO655474:QTP655474 RDK655474:RDL655474 RNG655474:RNH655474 RXC655474:RXD655474 SGY655474:SGZ655474 SQU655474:SQV655474 TAQ655474:TAR655474 TKM655474:TKN655474 TUI655474:TUJ655474 UEE655474:UEF655474 UOA655474:UOB655474 UXW655474:UXX655474 VHS655474:VHT655474 VRO655474:VRP655474 WBK655474:WBL655474 WLG655474:WLH655474 WVC655474:WVD655474 IQ721010:IR721010 SM721010:SN721010 ACI721010:ACJ721010 AME721010:AMF721010 AWA721010:AWB721010 BFW721010:BFX721010 BPS721010:BPT721010 BZO721010:BZP721010 CJK721010:CJL721010 CTG721010:CTH721010 DDC721010:DDD721010 DMY721010:DMZ721010 DWU721010:DWV721010 EGQ721010:EGR721010 EQM721010:EQN721010 FAI721010:FAJ721010 FKE721010:FKF721010 FUA721010:FUB721010 GDW721010:GDX721010 GNS721010:GNT721010 GXO721010:GXP721010 HHK721010:HHL721010 HRG721010:HRH721010 IBC721010:IBD721010 IKY721010:IKZ721010 IUU721010:IUV721010 JEQ721010:JER721010 JOM721010:JON721010 JYI721010:JYJ721010 KIE721010:KIF721010 KSA721010:KSB721010 LBW721010:LBX721010 LLS721010:LLT721010 LVO721010:LVP721010 MFK721010:MFL721010 MPG721010:MPH721010 MZC721010:MZD721010 NIY721010:NIZ721010 NSU721010:NSV721010 OCQ721010:OCR721010 OMM721010:OMN721010 OWI721010:OWJ721010 PGE721010:PGF721010 PQA721010:PQB721010 PZW721010:PZX721010 QJS721010:QJT721010 QTO721010:QTP721010 RDK721010:RDL721010 RNG721010:RNH721010 RXC721010:RXD721010 SGY721010:SGZ721010 SQU721010:SQV721010 TAQ721010:TAR721010 TKM721010:TKN721010 TUI721010:TUJ721010 UEE721010:UEF721010 UOA721010:UOB721010 UXW721010:UXX721010 VHS721010:VHT721010 VRO721010:VRP721010 WBK721010:WBL721010 WLG721010:WLH721010 WVC721010:WVD721010 IQ786546:IR786546 SM786546:SN786546 ACI786546:ACJ786546 AME786546:AMF786546 AWA786546:AWB786546 BFW786546:BFX786546 BPS786546:BPT786546 BZO786546:BZP786546 CJK786546:CJL786546 CTG786546:CTH786546 DDC786546:DDD786546 DMY786546:DMZ786546 DWU786546:DWV786546 EGQ786546:EGR786546 EQM786546:EQN786546 FAI786546:FAJ786546 FKE786546:FKF786546 FUA786546:FUB786546 GDW786546:GDX786546 GNS786546:GNT786546 GXO786546:GXP786546 HHK786546:HHL786546 HRG786546:HRH786546 IBC786546:IBD786546 IKY786546:IKZ786546 IUU786546:IUV786546 JEQ786546:JER786546 JOM786546:JON786546 JYI786546:JYJ786546 KIE786546:KIF786546 KSA786546:KSB786546 LBW786546:LBX786546 LLS786546:LLT786546 LVO786546:LVP786546 MFK786546:MFL786546 MPG786546:MPH786546 MZC786546:MZD786546 NIY786546:NIZ786546 NSU786546:NSV786546 OCQ786546:OCR786546 OMM786546:OMN786546 OWI786546:OWJ786546 PGE786546:PGF786546 PQA786546:PQB786546 PZW786546:PZX786546 QJS786546:QJT786546 QTO786546:QTP786546 RDK786546:RDL786546 RNG786546:RNH786546 RXC786546:RXD786546 SGY786546:SGZ786546 SQU786546:SQV786546 TAQ786546:TAR786546 TKM786546:TKN786546 TUI786546:TUJ786546 UEE786546:UEF786546 UOA786546:UOB786546 UXW786546:UXX786546 VHS786546:VHT786546 VRO786546:VRP786546 WBK786546:WBL786546 WLG786546:WLH786546 WVC786546:WVD786546 IQ852082:IR852082 SM852082:SN852082 ACI852082:ACJ852082 AME852082:AMF852082 AWA852082:AWB852082 BFW852082:BFX852082 BPS852082:BPT852082 BZO852082:BZP852082 CJK852082:CJL852082 CTG852082:CTH852082 DDC852082:DDD852082 DMY852082:DMZ852082 DWU852082:DWV852082 EGQ852082:EGR852082 EQM852082:EQN852082 FAI852082:FAJ852082 FKE852082:FKF852082 FUA852082:FUB852082 GDW852082:GDX852082 GNS852082:GNT852082 GXO852082:GXP852082 HHK852082:HHL852082 HRG852082:HRH852082 IBC852082:IBD852082 IKY852082:IKZ852082 IUU852082:IUV852082 JEQ852082:JER852082 JOM852082:JON852082 JYI852082:JYJ852082 KIE852082:KIF852082 KSA852082:KSB852082 LBW852082:LBX852082 LLS852082:LLT852082 LVO852082:LVP852082 MFK852082:MFL852082 MPG852082:MPH852082 MZC852082:MZD852082 NIY852082:NIZ852082 NSU852082:NSV852082 OCQ852082:OCR852082 OMM852082:OMN852082 OWI852082:OWJ852082 PGE852082:PGF852082 PQA852082:PQB852082 PZW852082:PZX852082 QJS852082:QJT852082 QTO852082:QTP852082 RDK852082:RDL852082 RNG852082:RNH852082 RXC852082:RXD852082 SGY852082:SGZ852082 SQU852082:SQV852082 TAQ852082:TAR852082 TKM852082:TKN852082 TUI852082:TUJ852082 UEE852082:UEF852082 UOA852082:UOB852082 UXW852082:UXX852082 VHS852082:VHT852082 VRO852082:VRP852082 WBK852082:WBL852082 WLG852082:WLH852082 WVC852082:WVD852082 IQ917618:IR917618 SM917618:SN917618 ACI917618:ACJ917618 AME917618:AMF917618 AWA917618:AWB917618 BFW917618:BFX917618 BPS917618:BPT917618 BZO917618:BZP917618 CJK917618:CJL917618 CTG917618:CTH917618 DDC917618:DDD917618 DMY917618:DMZ917618 DWU917618:DWV917618 EGQ917618:EGR917618 EQM917618:EQN917618 FAI917618:FAJ917618 FKE917618:FKF917618 FUA917618:FUB917618 GDW917618:GDX917618 GNS917618:GNT917618 GXO917618:GXP917618 HHK917618:HHL917618 HRG917618:HRH917618 IBC917618:IBD917618 IKY917618:IKZ917618 IUU917618:IUV917618 JEQ917618:JER917618 JOM917618:JON917618 JYI917618:JYJ917618 KIE917618:KIF917618 KSA917618:KSB917618 LBW917618:LBX917618 LLS917618:LLT917618 LVO917618:LVP917618 MFK917618:MFL917618 MPG917618:MPH917618 MZC917618:MZD917618 NIY917618:NIZ917618 NSU917618:NSV917618 OCQ917618:OCR917618 OMM917618:OMN917618 OWI917618:OWJ917618 PGE917618:PGF917618 PQA917618:PQB917618 PZW917618:PZX917618 QJS917618:QJT917618 QTO917618:QTP917618 RDK917618:RDL917618 RNG917618:RNH917618 RXC917618:RXD917618 SGY917618:SGZ917618 SQU917618:SQV917618 TAQ917618:TAR917618 TKM917618:TKN917618 TUI917618:TUJ917618 UEE917618:UEF917618 UOA917618:UOB917618 UXW917618:UXX917618 VHS917618:VHT917618 VRO917618:VRP917618 WBK917618:WBL917618 WLG917618:WLH917618 WVC917618:WVD917618 IQ983154:IR983154 SM983154:SN983154 ACI983154:ACJ983154 AME983154:AMF983154 AWA983154:AWB983154 BFW983154:BFX983154 BPS983154:BPT983154 BZO983154:BZP983154 CJK983154:CJL983154 CTG983154:CTH983154 DDC983154:DDD983154 DMY983154:DMZ983154 DWU983154:DWV983154 EGQ983154:EGR983154 EQM983154:EQN983154 FAI983154:FAJ983154 FKE983154:FKF983154 FUA983154:FUB983154 GDW983154:GDX983154 GNS983154:GNT983154 GXO983154:GXP983154 HHK983154:HHL983154 HRG983154:HRH983154 IBC983154:IBD983154 IKY983154:IKZ983154 IUU983154:IUV983154 JEQ983154:JER983154 JOM983154:JON983154 JYI983154:JYJ983154 KIE983154:KIF983154 KSA983154:KSB983154 LBW983154:LBX983154 LLS983154:LLT983154 LVO983154:LVP983154 MFK983154:MFL983154 MPG983154:MPH983154 MZC983154:MZD983154 NIY983154:NIZ983154 NSU983154:NSV983154 OCQ983154:OCR983154 OMM983154:OMN983154 OWI983154:OWJ983154 PGE983154:PGF983154 PQA983154:PQB983154 PZW983154:PZX983154 QJS983154:QJT983154 QTO983154:QTP983154 RDK983154:RDL983154 RNG983154:RNH983154 RXC983154:RXD983154 SGY983154:SGZ983154 SQU983154:SQV983154 TAQ983154:TAR983154 TKM983154:TKN983154 TUI983154:TUJ983154 UEE983154:UEF983154 UOA983154:UOB983154 UXW983154:UXX983154 VHS983154:VHT983154 VRO983154:VRP983154 WBK983154:WBL983154 WLG983154:WLH983154 WVC983154:WVD983154 IQ65519:IV65649 SM65519:SR65649 ACI65519:ACN65649 AME65519:AMJ65649 AWA65519:AWF65649 BFW65519:BGB65649 BPS65519:BPX65649 BZO65519:BZT65649 CJK65519:CJP65649 CTG65519:CTL65649 DDC65519:DDH65649 DMY65519:DND65649 DWU65519:DWZ65649 EGQ65519:EGV65649 EQM65519:EQR65649 FAI65519:FAN65649 FKE65519:FKJ65649 FUA65519:FUF65649 GDW65519:GEB65649 GNS65519:GNX65649 GXO65519:GXT65649 HHK65519:HHP65649 HRG65519:HRL65649 IBC65519:IBH65649 IKY65519:ILD65649 IUU65519:IUZ65649 JEQ65519:JEV65649 JOM65519:JOR65649 JYI65519:JYN65649 KIE65519:KIJ65649 KSA65519:KSF65649 LBW65519:LCB65649 LLS65519:LLX65649 LVO65519:LVT65649 MFK65519:MFP65649 MPG65519:MPL65649 MZC65519:MZH65649 NIY65519:NJD65649 NSU65519:NSZ65649 OCQ65519:OCV65649 OMM65519:OMR65649 OWI65519:OWN65649 PGE65519:PGJ65649 PQA65519:PQF65649 PZW65519:QAB65649 QJS65519:QJX65649 QTO65519:QTT65649 RDK65519:RDP65649 RNG65519:RNL65649 RXC65519:RXH65649 SGY65519:SHD65649 SQU65519:SQZ65649 TAQ65519:TAV65649 TKM65519:TKR65649 TUI65519:TUN65649 UEE65519:UEJ65649 UOA65519:UOF65649 UXW65519:UYB65649 VHS65519:VHX65649 VRO65519:VRT65649 WBK65519:WBP65649 WLG65519:WLL65649 WVC65519:WVH65649 IQ131055:IV131185 SM131055:SR131185 ACI131055:ACN131185 AME131055:AMJ131185 AWA131055:AWF131185 BFW131055:BGB131185 BPS131055:BPX131185 BZO131055:BZT131185 CJK131055:CJP131185 CTG131055:CTL131185 DDC131055:DDH131185 DMY131055:DND131185 DWU131055:DWZ131185 EGQ131055:EGV131185 EQM131055:EQR131185 FAI131055:FAN131185 FKE131055:FKJ131185 FUA131055:FUF131185 GDW131055:GEB131185 GNS131055:GNX131185 GXO131055:GXT131185 HHK131055:HHP131185 HRG131055:HRL131185 IBC131055:IBH131185 IKY131055:ILD131185 IUU131055:IUZ131185 JEQ131055:JEV131185 JOM131055:JOR131185 JYI131055:JYN131185 KIE131055:KIJ131185 KSA131055:KSF131185 LBW131055:LCB131185 LLS131055:LLX131185 LVO131055:LVT131185 MFK131055:MFP131185 MPG131055:MPL131185 MZC131055:MZH131185 NIY131055:NJD131185 NSU131055:NSZ131185 OCQ131055:OCV131185 OMM131055:OMR131185 OWI131055:OWN131185 PGE131055:PGJ131185 PQA131055:PQF131185 PZW131055:QAB131185 QJS131055:QJX131185 QTO131055:QTT131185 RDK131055:RDP131185 RNG131055:RNL131185 RXC131055:RXH131185 SGY131055:SHD131185 SQU131055:SQZ131185 TAQ131055:TAV131185 TKM131055:TKR131185 TUI131055:TUN131185 UEE131055:UEJ131185 UOA131055:UOF131185 UXW131055:UYB131185 VHS131055:VHX131185 VRO131055:VRT131185 WBK131055:WBP131185 WLG131055:WLL131185 WVC131055:WVH131185 IQ196591:IV196721 SM196591:SR196721 ACI196591:ACN196721 AME196591:AMJ196721 AWA196591:AWF196721 BFW196591:BGB196721 BPS196591:BPX196721 BZO196591:BZT196721 CJK196591:CJP196721 CTG196591:CTL196721 DDC196591:DDH196721 DMY196591:DND196721 DWU196591:DWZ196721 EGQ196591:EGV196721 EQM196591:EQR196721 FAI196591:FAN196721 FKE196591:FKJ196721 FUA196591:FUF196721 GDW196591:GEB196721 GNS196591:GNX196721 GXO196591:GXT196721 HHK196591:HHP196721 HRG196591:HRL196721 IBC196591:IBH196721 IKY196591:ILD196721 IUU196591:IUZ196721 JEQ196591:JEV196721 JOM196591:JOR196721 JYI196591:JYN196721 KIE196591:KIJ196721 KSA196591:KSF196721 LBW196591:LCB196721 LLS196591:LLX196721 LVO196591:LVT196721 MFK196591:MFP196721 MPG196591:MPL196721 MZC196591:MZH196721 NIY196591:NJD196721 NSU196591:NSZ196721 OCQ196591:OCV196721 OMM196591:OMR196721 OWI196591:OWN196721 PGE196591:PGJ196721 PQA196591:PQF196721 PZW196591:QAB196721 QJS196591:QJX196721 QTO196591:QTT196721 RDK196591:RDP196721 RNG196591:RNL196721 RXC196591:RXH196721 SGY196591:SHD196721 SQU196591:SQZ196721 TAQ196591:TAV196721 TKM196591:TKR196721 TUI196591:TUN196721 UEE196591:UEJ196721 UOA196591:UOF196721 UXW196591:UYB196721 VHS196591:VHX196721 VRO196591:VRT196721 WBK196591:WBP196721 WLG196591:WLL196721 WVC196591:WVH196721 IQ262127:IV262257 SM262127:SR262257 ACI262127:ACN262257 AME262127:AMJ262257 AWA262127:AWF262257 BFW262127:BGB262257 BPS262127:BPX262257 BZO262127:BZT262257 CJK262127:CJP262257 CTG262127:CTL262257 DDC262127:DDH262257 DMY262127:DND262257 DWU262127:DWZ262257 EGQ262127:EGV262257 EQM262127:EQR262257 FAI262127:FAN262257 FKE262127:FKJ262257 FUA262127:FUF262257 GDW262127:GEB262257 GNS262127:GNX262257 GXO262127:GXT262257 HHK262127:HHP262257 HRG262127:HRL262257 IBC262127:IBH262257 IKY262127:ILD262257 IUU262127:IUZ262257 JEQ262127:JEV262257 JOM262127:JOR262257 JYI262127:JYN262257 KIE262127:KIJ262257 KSA262127:KSF262257 LBW262127:LCB262257 LLS262127:LLX262257 LVO262127:LVT262257 MFK262127:MFP262257 MPG262127:MPL262257 MZC262127:MZH262257 NIY262127:NJD262257 NSU262127:NSZ262257 OCQ262127:OCV262257 OMM262127:OMR262257 OWI262127:OWN262257 PGE262127:PGJ262257 PQA262127:PQF262257 PZW262127:QAB262257 QJS262127:QJX262257 QTO262127:QTT262257 RDK262127:RDP262257 RNG262127:RNL262257 RXC262127:RXH262257 SGY262127:SHD262257 SQU262127:SQZ262257 TAQ262127:TAV262257 TKM262127:TKR262257 TUI262127:TUN262257 UEE262127:UEJ262257 UOA262127:UOF262257 UXW262127:UYB262257 VHS262127:VHX262257 VRO262127:VRT262257 WBK262127:WBP262257 WLG262127:WLL262257 WVC262127:WVH262257 IQ327663:IV327793 SM327663:SR327793 ACI327663:ACN327793 AME327663:AMJ327793 AWA327663:AWF327793 BFW327663:BGB327793 BPS327663:BPX327793 BZO327663:BZT327793 CJK327663:CJP327793 CTG327663:CTL327793 DDC327663:DDH327793 DMY327663:DND327793 DWU327663:DWZ327793 EGQ327663:EGV327793 EQM327663:EQR327793 FAI327663:FAN327793 FKE327663:FKJ327793 FUA327663:FUF327793 GDW327663:GEB327793 GNS327663:GNX327793 GXO327663:GXT327793 HHK327663:HHP327793 HRG327663:HRL327793 IBC327663:IBH327793 IKY327663:ILD327793 IUU327663:IUZ327793 JEQ327663:JEV327793 JOM327663:JOR327793 JYI327663:JYN327793 KIE327663:KIJ327793 KSA327663:KSF327793 LBW327663:LCB327793 LLS327663:LLX327793 LVO327663:LVT327793 MFK327663:MFP327793 MPG327663:MPL327793 MZC327663:MZH327793 NIY327663:NJD327793 NSU327663:NSZ327793 OCQ327663:OCV327793 OMM327663:OMR327793 OWI327663:OWN327793 PGE327663:PGJ327793 PQA327663:PQF327793 PZW327663:QAB327793 QJS327663:QJX327793 QTO327663:QTT327793 RDK327663:RDP327793 RNG327663:RNL327793 RXC327663:RXH327793 SGY327663:SHD327793 SQU327663:SQZ327793 TAQ327663:TAV327793 TKM327663:TKR327793 TUI327663:TUN327793 UEE327663:UEJ327793 UOA327663:UOF327793 UXW327663:UYB327793 VHS327663:VHX327793 VRO327663:VRT327793 WBK327663:WBP327793 WLG327663:WLL327793 WVC327663:WVH327793 IQ393199:IV393329 SM393199:SR393329 ACI393199:ACN393329 AME393199:AMJ393329 AWA393199:AWF393329 BFW393199:BGB393329 BPS393199:BPX393329 BZO393199:BZT393329 CJK393199:CJP393329 CTG393199:CTL393329 DDC393199:DDH393329 DMY393199:DND393329 DWU393199:DWZ393329 EGQ393199:EGV393329 EQM393199:EQR393329 FAI393199:FAN393329 FKE393199:FKJ393329 FUA393199:FUF393329 GDW393199:GEB393329 GNS393199:GNX393329 GXO393199:GXT393329 HHK393199:HHP393329 HRG393199:HRL393329 IBC393199:IBH393329 IKY393199:ILD393329 IUU393199:IUZ393329 JEQ393199:JEV393329 JOM393199:JOR393329 JYI393199:JYN393329 KIE393199:KIJ393329 KSA393199:KSF393329 LBW393199:LCB393329 LLS393199:LLX393329 LVO393199:LVT393329 MFK393199:MFP393329 MPG393199:MPL393329 MZC393199:MZH393329 NIY393199:NJD393329 NSU393199:NSZ393329 OCQ393199:OCV393329 OMM393199:OMR393329 OWI393199:OWN393329 PGE393199:PGJ393329 PQA393199:PQF393329 PZW393199:QAB393329 QJS393199:QJX393329 QTO393199:QTT393329 RDK393199:RDP393329 RNG393199:RNL393329 RXC393199:RXH393329 SGY393199:SHD393329 SQU393199:SQZ393329 TAQ393199:TAV393329 TKM393199:TKR393329 TUI393199:TUN393329 UEE393199:UEJ393329 UOA393199:UOF393329 UXW393199:UYB393329 VHS393199:VHX393329 VRO393199:VRT393329 WBK393199:WBP393329 WLG393199:WLL393329 WVC393199:WVH393329 IQ458735:IV458865 SM458735:SR458865 ACI458735:ACN458865 AME458735:AMJ458865 AWA458735:AWF458865 BFW458735:BGB458865 BPS458735:BPX458865 BZO458735:BZT458865 CJK458735:CJP458865 CTG458735:CTL458865 DDC458735:DDH458865 DMY458735:DND458865 DWU458735:DWZ458865 EGQ458735:EGV458865 EQM458735:EQR458865 FAI458735:FAN458865 FKE458735:FKJ458865 FUA458735:FUF458865 GDW458735:GEB458865 GNS458735:GNX458865 GXO458735:GXT458865 HHK458735:HHP458865 HRG458735:HRL458865 IBC458735:IBH458865 IKY458735:ILD458865 IUU458735:IUZ458865 JEQ458735:JEV458865 JOM458735:JOR458865 JYI458735:JYN458865 KIE458735:KIJ458865 KSA458735:KSF458865 LBW458735:LCB458865 LLS458735:LLX458865 LVO458735:LVT458865 MFK458735:MFP458865 MPG458735:MPL458865 MZC458735:MZH458865 NIY458735:NJD458865 NSU458735:NSZ458865 OCQ458735:OCV458865 OMM458735:OMR458865 OWI458735:OWN458865 PGE458735:PGJ458865 PQA458735:PQF458865 PZW458735:QAB458865 QJS458735:QJX458865 QTO458735:QTT458865 RDK458735:RDP458865 RNG458735:RNL458865 RXC458735:RXH458865 SGY458735:SHD458865 SQU458735:SQZ458865 TAQ458735:TAV458865 TKM458735:TKR458865 TUI458735:TUN458865 UEE458735:UEJ458865 UOA458735:UOF458865 UXW458735:UYB458865 VHS458735:VHX458865 VRO458735:VRT458865 WBK458735:WBP458865 WLG458735:WLL458865 WVC458735:WVH458865 IQ524271:IV524401 SM524271:SR524401 ACI524271:ACN524401 AME524271:AMJ524401 AWA524271:AWF524401 BFW524271:BGB524401 BPS524271:BPX524401 BZO524271:BZT524401 CJK524271:CJP524401 CTG524271:CTL524401 DDC524271:DDH524401 DMY524271:DND524401 DWU524271:DWZ524401 EGQ524271:EGV524401 EQM524271:EQR524401 FAI524271:FAN524401 FKE524271:FKJ524401 FUA524271:FUF524401 GDW524271:GEB524401 GNS524271:GNX524401 GXO524271:GXT524401 HHK524271:HHP524401 HRG524271:HRL524401 IBC524271:IBH524401 IKY524271:ILD524401 IUU524271:IUZ524401 JEQ524271:JEV524401 JOM524271:JOR524401 JYI524271:JYN524401 KIE524271:KIJ524401 KSA524271:KSF524401 LBW524271:LCB524401 LLS524271:LLX524401 LVO524271:LVT524401 MFK524271:MFP524401 MPG524271:MPL524401 MZC524271:MZH524401 NIY524271:NJD524401 NSU524271:NSZ524401 OCQ524271:OCV524401 OMM524271:OMR524401 OWI524271:OWN524401 PGE524271:PGJ524401 PQA524271:PQF524401 PZW524271:QAB524401 QJS524271:QJX524401 QTO524271:QTT524401 RDK524271:RDP524401 RNG524271:RNL524401 RXC524271:RXH524401 SGY524271:SHD524401 SQU524271:SQZ524401 TAQ524271:TAV524401 TKM524271:TKR524401 TUI524271:TUN524401 UEE524271:UEJ524401 UOA524271:UOF524401 UXW524271:UYB524401 VHS524271:VHX524401 VRO524271:VRT524401 WBK524271:WBP524401 WLG524271:WLL524401 WVC524271:WVH524401 IQ589807:IV589937 SM589807:SR589937 ACI589807:ACN589937 AME589807:AMJ589937 AWA589807:AWF589937 BFW589807:BGB589937 BPS589807:BPX589937 BZO589807:BZT589937 CJK589807:CJP589937 CTG589807:CTL589937 DDC589807:DDH589937 DMY589807:DND589937 DWU589807:DWZ589937 EGQ589807:EGV589937 EQM589807:EQR589937 FAI589807:FAN589937 FKE589807:FKJ589937 FUA589807:FUF589937 GDW589807:GEB589937 GNS589807:GNX589937 GXO589807:GXT589937 HHK589807:HHP589937 HRG589807:HRL589937 IBC589807:IBH589937 IKY589807:ILD589937 IUU589807:IUZ589937 JEQ589807:JEV589937 JOM589807:JOR589937 JYI589807:JYN589937 KIE589807:KIJ589937 KSA589807:KSF589937 LBW589807:LCB589937 LLS589807:LLX589937 LVO589807:LVT589937 MFK589807:MFP589937 MPG589807:MPL589937 MZC589807:MZH589937 NIY589807:NJD589937 NSU589807:NSZ589937 OCQ589807:OCV589937 OMM589807:OMR589937 OWI589807:OWN589937 PGE589807:PGJ589937 PQA589807:PQF589937 PZW589807:QAB589937 QJS589807:QJX589937 QTO589807:QTT589937 RDK589807:RDP589937 RNG589807:RNL589937 RXC589807:RXH589937 SGY589807:SHD589937 SQU589807:SQZ589937 TAQ589807:TAV589937 TKM589807:TKR589937 TUI589807:TUN589937 UEE589807:UEJ589937 UOA589807:UOF589937 UXW589807:UYB589937 VHS589807:VHX589937 VRO589807:VRT589937 WBK589807:WBP589937 WLG589807:WLL589937 WVC589807:WVH589937 IQ655343:IV655473 SM655343:SR655473 ACI655343:ACN655473 AME655343:AMJ655473 AWA655343:AWF655473 BFW655343:BGB655473 BPS655343:BPX655473 BZO655343:BZT655473 CJK655343:CJP655473 CTG655343:CTL655473 DDC655343:DDH655473 DMY655343:DND655473 DWU655343:DWZ655473 EGQ655343:EGV655473 EQM655343:EQR655473 FAI655343:FAN655473 FKE655343:FKJ655473 FUA655343:FUF655473 GDW655343:GEB655473 GNS655343:GNX655473 GXO655343:GXT655473 HHK655343:HHP655473 HRG655343:HRL655473 IBC655343:IBH655473 IKY655343:ILD655473 IUU655343:IUZ655473 JEQ655343:JEV655473 JOM655343:JOR655473 JYI655343:JYN655473 KIE655343:KIJ655473 KSA655343:KSF655473 LBW655343:LCB655473 LLS655343:LLX655473 LVO655343:LVT655473 MFK655343:MFP655473 MPG655343:MPL655473 MZC655343:MZH655473 NIY655343:NJD655473 NSU655343:NSZ655473 OCQ655343:OCV655473 OMM655343:OMR655473 OWI655343:OWN655473 PGE655343:PGJ655473 PQA655343:PQF655473 PZW655343:QAB655473 QJS655343:QJX655473 QTO655343:QTT655473 RDK655343:RDP655473 RNG655343:RNL655473 RXC655343:RXH655473 SGY655343:SHD655473 SQU655343:SQZ655473 TAQ655343:TAV655473 TKM655343:TKR655473 TUI655343:TUN655473 UEE655343:UEJ655473 UOA655343:UOF655473 UXW655343:UYB655473 VHS655343:VHX655473 VRO655343:VRT655473 WBK655343:WBP655473 WLG655343:WLL655473 WVC655343:WVH655473 IQ720879:IV721009 SM720879:SR721009 ACI720879:ACN721009 AME720879:AMJ721009 AWA720879:AWF721009 BFW720879:BGB721009 BPS720879:BPX721009 BZO720879:BZT721009 CJK720879:CJP721009 CTG720879:CTL721009 DDC720879:DDH721009 DMY720879:DND721009 DWU720879:DWZ721009 EGQ720879:EGV721009 EQM720879:EQR721009 FAI720879:FAN721009 FKE720879:FKJ721009 FUA720879:FUF721009 GDW720879:GEB721009 GNS720879:GNX721009 GXO720879:GXT721009 HHK720879:HHP721009 HRG720879:HRL721009 IBC720879:IBH721009 IKY720879:ILD721009 IUU720879:IUZ721009 JEQ720879:JEV721009 JOM720879:JOR721009 JYI720879:JYN721009 KIE720879:KIJ721009 KSA720879:KSF721009 LBW720879:LCB721009 LLS720879:LLX721009 LVO720879:LVT721009 MFK720879:MFP721009 MPG720879:MPL721009 MZC720879:MZH721009 NIY720879:NJD721009 NSU720879:NSZ721009 OCQ720879:OCV721009 OMM720879:OMR721009 OWI720879:OWN721009 PGE720879:PGJ721009 PQA720879:PQF721009 PZW720879:QAB721009 QJS720879:QJX721009 QTO720879:QTT721009 RDK720879:RDP721009 RNG720879:RNL721009 RXC720879:RXH721009 SGY720879:SHD721009 SQU720879:SQZ721009 TAQ720879:TAV721009 TKM720879:TKR721009 TUI720879:TUN721009 UEE720879:UEJ721009 UOA720879:UOF721009 UXW720879:UYB721009 VHS720879:VHX721009 VRO720879:VRT721009 WBK720879:WBP721009 WLG720879:WLL721009 WVC720879:WVH721009 IQ786415:IV786545 SM786415:SR786545 ACI786415:ACN786545 AME786415:AMJ786545 AWA786415:AWF786545 BFW786415:BGB786545 BPS786415:BPX786545 BZO786415:BZT786545 CJK786415:CJP786545 CTG786415:CTL786545 DDC786415:DDH786545 DMY786415:DND786545 DWU786415:DWZ786545 EGQ786415:EGV786545 EQM786415:EQR786545 FAI786415:FAN786545 FKE786415:FKJ786545 FUA786415:FUF786545 GDW786415:GEB786545 GNS786415:GNX786545 GXO786415:GXT786545 HHK786415:HHP786545 HRG786415:HRL786545 IBC786415:IBH786545 IKY786415:ILD786545 IUU786415:IUZ786545 JEQ786415:JEV786545 JOM786415:JOR786545 JYI786415:JYN786545 KIE786415:KIJ786545 KSA786415:KSF786545 LBW786415:LCB786545 LLS786415:LLX786545 LVO786415:LVT786545 MFK786415:MFP786545 MPG786415:MPL786545 MZC786415:MZH786545 NIY786415:NJD786545 NSU786415:NSZ786545 OCQ786415:OCV786545 OMM786415:OMR786545 OWI786415:OWN786545 PGE786415:PGJ786545 PQA786415:PQF786545 PZW786415:QAB786545 QJS786415:QJX786545 QTO786415:QTT786545 RDK786415:RDP786545 RNG786415:RNL786545 RXC786415:RXH786545 SGY786415:SHD786545 SQU786415:SQZ786545 TAQ786415:TAV786545 TKM786415:TKR786545 TUI786415:TUN786545 UEE786415:UEJ786545 UOA786415:UOF786545 UXW786415:UYB786545 VHS786415:VHX786545 VRO786415:VRT786545 WBK786415:WBP786545 WLG786415:WLL786545 WVC786415:WVH786545 IQ851951:IV852081 SM851951:SR852081 ACI851951:ACN852081 AME851951:AMJ852081 AWA851951:AWF852081 BFW851951:BGB852081 BPS851951:BPX852081 BZO851951:BZT852081 CJK851951:CJP852081 CTG851951:CTL852081 DDC851951:DDH852081 DMY851951:DND852081 DWU851951:DWZ852081 EGQ851951:EGV852081 EQM851951:EQR852081 FAI851951:FAN852081 FKE851951:FKJ852081 FUA851951:FUF852081 GDW851951:GEB852081 GNS851951:GNX852081 GXO851951:GXT852081 HHK851951:HHP852081 HRG851951:HRL852081 IBC851951:IBH852081 IKY851951:ILD852081 IUU851951:IUZ852081 JEQ851951:JEV852081 JOM851951:JOR852081 JYI851951:JYN852081 KIE851951:KIJ852081 KSA851951:KSF852081 LBW851951:LCB852081 LLS851951:LLX852081 LVO851951:LVT852081 MFK851951:MFP852081 MPG851951:MPL852081 MZC851951:MZH852081 NIY851951:NJD852081 NSU851951:NSZ852081 OCQ851951:OCV852081 OMM851951:OMR852081 OWI851951:OWN852081 PGE851951:PGJ852081 PQA851951:PQF852081 PZW851951:QAB852081 QJS851951:QJX852081 QTO851951:QTT852081 RDK851951:RDP852081 RNG851951:RNL852081 RXC851951:RXH852081 SGY851951:SHD852081 SQU851951:SQZ852081 TAQ851951:TAV852081 TKM851951:TKR852081 TUI851951:TUN852081 UEE851951:UEJ852081 UOA851951:UOF852081 UXW851951:UYB852081 VHS851951:VHX852081 VRO851951:VRT852081 WBK851951:WBP852081 WLG851951:WLL852081 WVC851951:WVH852081 IQ917487:IV917617 SM917487:SR917617 ACI917487:ACN917617 AME917487:AMJ917617 AWA917487:AWF917617 BFW917487:BGB917617 BPS917487:BPX917617 BZO917487:BZT917617 CJK917487:CJP917617 CTG917487:CTL917617 DDC917487:DDH917617 DMY917487:DND917617 DWU917487:DWZ917617 EGQ917487:EGV917617 EQM917487:EQR917617 FAI917487:FAN917617 FKE917487:FKJ917617 FUA917487:FUF917617 GDW917487:GEB917617 GNS917487:GNX917617 GXO917487:GXT917617 HHK917487:HHP917617 HRG917487:HRL917617 IBC917487:IBH917617 IKY917487:ILD917617 IUU917487:IUZ917617 JEQ917487:JEV917617 JOM917487:JOR917617 JYI917487:JYN917617 KIE917487:KIJ917617 KSA917487:KSF917617 LBW917487:LCB917617 LLS917487:LLX917617 LVO917487:LVT917617 MFK917487:MFP917617 MPG917487:MPL917617 MZC917487:MZH917617 NIY917487:NJD917617 NSU917487:NSZ917617 OCQ917487:OCV917617 OMM917487:OMR917617 OWI917487:OWN917617 PGE917487:PGJ917617 PQA917487:PQF917617 PZW917487:QAB917617 QJS917487:QJX917617 QTO917487:QTT917617 RDK917487:RDP917617 RNG917487:RNL917617 RXC917487:RXH917617 SGY917487:SHD917617 SQU917487:SQZ917617 TAQ917487:TAV917617 TKM917487:TKR917617 TUI917487:TUN917617 UEE917487:UEJ917617 UOA917487:UOF917617 UXW917487:UYB917617 VHS917487:VHX917617 VRO917487:VRT917617 WBK917487:WBP917617 WLG917487:WLL917617 WVC917487:WVH917617 IQ983023:IV983153 SM983023:SR983153 ACI983023:ACN983153 AME983023:AMJ983153 AWA983023:AWF983153 BFW983023:BGB983153 BPS983023:BPX983153 BZO983023:BZT983153 CJK983023:CJP983153 CTG983023:CTL983153 DDC983023:DDH983153 DMY983023:DND983153 DWU983023:DWZ983153 EGQ983023:EGV983153 EQM983023:EQR983153 FAI983023:FAN983153 FKE983023:FKJ983153 FUA983023:FUF983153 GDW983023:GEB983153 GNS983023:GNX983153 GXO983023:GXT983153 HHK983023:HHP983153 HRG983023:HRL983153 IBC983023:IBH983153 IKY983023:ILD983153 IUU983023:IUZ983153 JEQ983023:JEV983153 JOM983023:JOR983153 JYI983023:JYN983153 KIE983023:KIJ983153 KSA983023:KSF983153 LBW983023:LCB983153 LLS983023:LLX983153 LVO983023:LVT983153 MFK983023:MFP983153 MPG983023:MPL983153 MZC983023:MZH983153 NIY983023:NJD983153 NSU983023:NSZ983153 OCQ983023:OCV983153 OMM983023:OMR983153 OWI983023:OWN983153 PGE983023:PGJ983153 PQA983023:PQF983153 PZW983023:QAB983153 QJS983023:QJX983153 QTO983023:QTT983153 RDK983023:RDP983153 RNG983023:RNL983153 RXC983023:RXH983153 SGY983023:SHD983153 SQU983023:SQZ983153 TAQ983023:TAV983153 TKM983023:TKR983153 TUI983023:TUN983153 UEE983023:UEJ983153 UOA983023:UOF983153 UXW983023:UYB983153 VHS983023:VHX983153 VRO983023:VRT983153 WBK983023:WBP983153 WLG983023:WLL983153 WVC983023:WVH983153 L65519:O65753 IW65519:IZ65753 SS65519:SV65753 ACO65519:ACR65753 AMK65519:AMN65753 AWG65519:AWJ65753 BGC65519:BGF65753 BPY65519:BQB65753 BZU65519:BZX65753 CJQ65519:CJT65753 CTM65519:CTP65753 DDI65519:DDL65753 DNE65519:DNH65753 DXA65519:DXD65753 EGW65519:EGZ65753 EQS65519:EQV65753 FAO65519:FAR65753 FKK65519:FKN65753 FUG65519:FUJ65753 GEC65519:GEF65753 GNY65519:GOB65753 GXU65519:GXX65753 HHQ65519:HHT65753 HRM65519:HRP65753 IBI65519:IBL65753 ILE65519:ILH65753 IVA65519:IVD65753 JEW65519:JEZ65753 JOS65519:JOV65753 JYO65519:JYR65753 KIK65519:KIN65753 KSG65519:KSJ65753 LCC65519:LCF65753 LLY65519:LMB65753 LVU65519:LVX65753 MFQ65519:MFT65753 MPM65519:MPP65753 MZI65519:MZL65753 NJE65519:NJH65753 NTA65519:NTD65753 OCW65519:OCZ65753 OMS65519:OMV65753 OWO65519:OWR65753 PGK65519:PGN65753 PQG65519:PQJ65753 QAC65519:QAF65753 QJY65519:QKB65753 QTU65519:QTX65753 RDQ65519:RDT65753 RNM65519:RNP65753 RXI65519:RXL65753 SHE65519:SHH65753 SRA65519:SRD65753 TAW65519:TAZ65753 TKS65519:TKV65753 TUO65519:TUR65753 UEK65519:UEN65753 UOG65519:UOJ65753 UYC65519:UYF65753 VHY65519:VIB65753 VRU65519:VRX65753 WBQ65519:WBT65753 WLM65519:WLP65753 WVI65519:WVL65753 L131055:O131289 IW131055:IZ131289 SS131055:SV131289 ACO131055:ACR131289 AMK131055:AMN131289 AWG131055:AWJ131289 BGC131055:BGF131289 BPY131055:BQB131289 BZU131055:BZX131289 CJQ131055:CJT131289 CTM131055:CTP131289 DDI131055:DDL131289 DNE131055:DNH131289 DXA131055:DXD131289 EGW131055:EGZ131289 EQS131055:EQV131289 FAO131055:FAR131289 FKK131055:FKN131289 FUG131055:FUJ131289 GEC131055:GEF131289 GNY131055:GOB131289 GXU131055:GXX131289 HHQ131055:HHT131289 HRM131055:HRP131289 IBI131055:IBL131289 ILE131055:ILH131289 IVA131055:IVD131289 JEW131055:JEZ131289 JOS131055:JOV131289 JYO131055:JYR131289 KIK131055:KIN131289 KSG131055:KSJ131289 LCC131055:LCF131289 LLY131055:LMB131289 LVU131055:LVX131289 MFQ131055:MFT131289 MPM131055:MPP131289 MZI131055:MZL131289 NJE131055:NJH131289 NTA131055:NTD131289 OCW131055:OCZ131289 OMS131055:OMV131289 OWO131055:OWR131289 PGK131055:PGN131289 PQG131055:PQJ131289 QAC131055:QAF131289 QJY131055:QKB131289 QTU131055:QTX131289 RDQ131055:RDT131289 RNM131055:RNP131289 RXI131055:RXL131289 SHE131055:SHH131289 SRA131055:SRD131289 TAW131055:TAZ131289 TKS131055:TKV131289 TUO131055:TUR131289 UEK131055:UEN131289 UOG131055:UOJ131289 UYC131055:UYF131289 VHY131055:VIB131289 VRU131055:VRX131289 WBQ131055:WBT131289 WLM131055:WLP131289 WVI131055:WVL131289 L196591:O196825 IW196591:IZ196825 SS196591:SV196825 ACO196591:ACR196825 AMK196591:AMN196825 AWG196591:AWJ196825 BGC196591:BGF196825 BPY196591:BQB196825 BZU196591:BZX196825 CJQ196591:CJT196825 CTM196591:CTP196825 DDI196591:DDL196825 DNE196591:DNH196825 DXA196591:DXD196825 EGW196591:EGZ196825 EQS196591:EQV196825 FAO196591:FAR196825 FKK196591:FKN196825 FUG196591:FUJ196825 GEC196591:GEF196825 GNY196591:GOB196825 GXU196591:GXX196825 HHQ196591:HHT196825 HRM196591:HRP196825 IBI196591:IBL196825 ILE196591:ILH196825 IVA196591:IVD196825 JEW196591:JEZ196825 JOS196591:JOV196825 JYO196591:JYR196825 KIK196591:KIN196825 KSG196591:KSJ196825 LCC196591:LCF196825 LLY196591:LMB196825 LVU196591:LVX196825 MFQ196591:MFT196825 MPM196591:MPP196825 MZI196591:MZL196825 NJE196591:NJH196825 NTA196591:NTD196825 OCW196591:OCZ196825 OMS196591:OMV196825 OWO196591:OWR196825 PGK196591:PGN196825 PQG196591:PQJ196825 QAC196591:QAF196825 QJY196591:QKB196825 QTU196591:QTX196825 RDQ196591:RDT196825 RNM196591:RNP196825 RXI196591:RXL196825 SHE196591:SHH196825 SRA196591:SRD196825 TAW196591:TAZ196825 TKS196591:TKV196825 TUO196591:TUR196825 UEK196591:UEN196825 UOG196591:UOJ196825 UYC196591:UYF196825 VHY196591:VIB196825 VRU196591:VRX196825 WBQ196591:WBT196825 WLM196591:WLP196825 WVI196591:WVL196825 L262127:O262361 IW262127:IZ262361 SS262127:SV262361 ACO262127:ACR262361 AMK262127:AMN262361 AWG262127:AWJ262361 BGC262127:BGF262361 BPY262127:BQB262361 BZU262127:BZX262361 CJQ262127:CJT262361 CTM262127:CTP262361 DDI262127:DDL262361 DNE262127:DNH262361 DXA262127:DXD262361 EGW262127:EGZ262361 EQS262127:EQV262361 FAO262127:FAR262361 FKK262127:FKN262361 FUG262127:FUJ262361 GEC262127:GEF262361 GNY262127:GOB262361 GXU262127:GXX262361 HHQ262127:HHT262361 HRM262127:HRP262361 IBI262127:IBL262361 ILE262127:ILH262361 IVA262127:IVD262361 JEW262127:JEZ262361 JOS262127:JOV262361 JYO262127:JYR262361 KIK262127:KIN262361 KSG262127:KSJ262361 LCC262127:LCF262361 LLY262127:LMB262361 LVU262127:LVX262361 MFQ262127:MFT262361 MPM262127:MPP262361 MZI262127:MZL262361 NJE262127:NJH262361 NTA262127:NTD262361 OCW262127:OCZ262361 OMS262127:OMV262361 OWO262127:OWR262361 PGK262127:PGN262361 PQG262127:PQJ262361 QAC262127:QAF262361 QJY262127:QKB262361 QTU262127:QTX262361 RDQ262127:RDT262361 RNM262127:RNP262361 RXI262127:RXL262361 SHE262127:SHH262361 SRA262127:SRD262361 TAW262127:TAZ262361 TKS262127:TKV262361 TUO262127:TUR262361 UEK262127:UEN262361 UOG262127:UOJ262361 UYC262127:UYF262361 VHY262127:VIB262361 VRU262127:VRX262361 WBQ262127:WBT262361 WLM262127:WLP262361 WVI262127:WVL262361 L327663:O327897 IW327663:IZ327897 SS327663:SV327897 ACO327663:ACR327897 AMK327663:AMN327897 AWG327663:AWJ327897 BGC327663:BGF327897 BPY327663:BQB327897 BZU327663:BZX327897 CJQ327663:CJT327897 CTM327663:CTP327897 DDI327663:DDL327897 DNE327663:DNH327897 DXA327663:DXD327897 EGW327663:EGZ327897 EQS327663:EQV327897 FAO327663:FAR327897 FKK327663:FKN327897 FUG327663:FUJ327897 GEC327663:GEF327897 GNY327663:GOB327897 GXU327663:GXX327897 HHQ327663:HHT327897 HRM327663:HRP327897 IBI327663:IBL327897 ILE327663:ILH327897 IVA327663:IVD327897 JEW327663:JEZ327897 JOS327663:JOV327897 JYO327663:JYR327897 KIK327663:KIN327897 KSG327663:KSJ327897 LCC327663:LCF327897 LLY327663:LMB327897 LVU327663:LVX327897 MFQ327663:MFT327897 MPM327663:MPP327897 MZI327663:MZL327897 NJE327663:NJH327897 NTA327663:NTD327897 OCW327663:OCZ327897 OMS327663:OMV327897 OWO327663:OWR327897 PGK327663:PGN327897 PQG327663:PQJ327897 QAC327663:QAF327897 QJY327663:QKB327897 QTU327663:QTX327897 RDQ327663:RDT327897 RNM327663:RNP327897 RXI327663:RXL327897 SHE327663:SHH327897 SRA327663:SRD327897 TAW327663:TAZ327897 TKS327663:TKV327897 TUO327663:TUR327897 UEK327663:UEN327897 UOG327663:UOJ327897 UYC327663:UYF327897 VHY327663:VIB327897 VRU327663:VRX327897 WBQ327663:WBT327897 WLM327663:WLP327897 WVI327663:WVL327897 L393199:O393433 IW393199:IZ393433 SS393199:SV393433 ACO393199:ACR393433 AMK393199:AMN393433 AWG393199:AWJ393433 BGC393199:BGF393433 BPY393199:BQB393433 BZU393199:BZX393433 CJQ393199:CJT393433 CTM393199:CTP393433 DDI393199:DDL393433 DNE393199:DNH393433 DXA393199:DXD393433 EGW393199:EGZ393433 EQS393199:EQV393433 FAO393199:FAR393433 FKK393199:FKN393433 FUG393199:FUJ393433 GEC393199:GEF393433 GNY393199:GOB393433 GXU393199:GXX393433 HHQ393199:HHT393433 HRM393199:HRP393433 IBI393199:IBL393433 ILE393199:ILH393433 IVA393199:IVD393433 JEW393199:JEZ393433 JOS393199:JOV393433 JYO393199:JYR393433 KIK393199:KIN393433 KSG393199:KSJ393433 LCC393199:LCF393433 LLY393199:LMB393433 LVU393199:LVX393433 MFQ393199:MFT393433 MPM393199:MPP393433 MZI393199:MZL393433 NJE393199:NJH393433 NTA393199:NTD393433 OCW393199:OCZ393433 OMS393199:OMV393433 OWO393199:OWR393433 PGK393199:PGN393433 PQG393199:PQJ393433 QAC393199:QAF393433 QJY393199:QKB393433 QTU393199:QTX393433 RDQ393199:RDT393433 RNM393199:RNP393433 RXI393199:RXL393433 SHE393199:SHH393433 SRA393199:SRD393433 TAW393199:TAZ393433 TKS393199:TKV393433 TUO393199:TUR393433 UEK393199:UEN393433 UOG393199:UOJ393433 UYC393199:UYF393433 VHY393199:VIB393433 VRU393199:VRX393433 WBQ393199:WBT393433 WLM393199:WLP393433 WVI393199:WVL393433 L458735:O458969 IW458735:IZ458969 SS458735:SV458969 ACO458735:ACR458969 AMK458735:AMN458969 AWG458735:AWJ458969 BGC458735:BGF458969 BPY458735:BQB458969 BZU458735:BZX458969 CJQ458735:CJT458969 CTM458735:CTP458969 DDI458735:DDL458969 DNE458735:DNH458969 DXA458735:DXD458969 EGW458735:EGZ458969 EQS458735:EQV458969 FAO458735:FAR458969 FKK458735:FKN458969 FUG458735:FUJ458969 GEC458735:GEF458969 GNY458735:GOB458969 GXU458735:GXX458969 HHQ458735:HHT458969 HRM458735:HRP458969 IBI458735:IBL458969 ILE458735:ILH458969 IVA458735:IVD458969 JEW458735:JEZ458969 JOS458735:JOV458969 JYO458735:JYR458969 KIK458735:KIN458969 KSG458735:KSJ458969 LCC458735:LCF458969 LLY458735:LMB458969 LVU458735:LVX458969 MFQ458735:MFT458969 MPM458735:MPP458969 MZI458735:MZL458969 NJE458735:NJH458969 NTA458735:NTD458969 OCW458735:OCZ458969 OMS458735:OMV458969 OWO458735:OWR458969 PGK458735:PGN458969 PQG458735:PQJ458969 QAC458735:QAF458969 QJY458735:QKB458969 QTU458735:QTX458969 RDQ458735:RDT458969 RNM458735:RNP458969 RXI458735:RXL458969 SHE458735:SHH458969 SRA458735:SRD458969 TAW458735:TAZ458969 TKS458735:TKV458969 TUO458735:TUR458969 UEK458735:UEN458969 UOG458735:UOJ458969 UYC458735:UYF458969 VHY458735:VIB458969 VRU458735:VRX458969 WBQ458735:WBT458969 WLM458735:WLP458969 WVI458735:WVL458969 L524271:O524505 IW524271:IZ524505 SS524271:SV524505 ACO524271:ACR524505 AMK524271:AMN524505 AWG524271:AWJ524505 BGC524271:BGF524505 BPY524271:BQB524505 BZU524271:BZX524505 CJQ524271:CJT524505 CTM524271:CTP524505 DDI524271:DDL524505 DNE524271:DNH524505 DXA524271:DXD524505 EGW524271:EGZ524505 EQS524271:EQV524505 FAO524271:FAR524505 FKK524271:FKN524505 FUG524271:FUJ524505 GEC524271:GEF524505 GNY524271:GOB524505 GXU524271:GXX524505 HHQ524271:HHT524505 HRM524271:HRP524505 IBI524271:IBL524505 ILE524271:ILH524505 IVA524271:IVD524505 JEW524271:JEZ524505 JOS524271:JOV524505 JYO524271:JYR524505 KIK524271:KIN524505 KSG524271:KSJ524505 LCC524271:LCF524505 LLY524271:LMB524505 LVU524271:LVX524505 MFQ524271:MFT524505 MPM524271:MPP524505 MZI524271:MZL524505 NJE524271:NJH524505 NTA524271:NTD524505 OCW524271:OCZ524505 OMS524271:OMV524505 OWO524271:OWR524505 PGK524271:PGN524505 PQG524271:PQJ524505 QAC524271:QAF524505 QJY524271:QKB524505 QTU524271:QTX524505 RDQ524271:RDT524505 RNM524271:RNP524505 RXI524271:RXL524505 SHE524271:SHH524505 SRA524271:SRD524505 TAW524271:TAZ524505 TKS524271:TKV524505 TUO524271:TUR524505 UEK524271:UEN524505 UOG524271:UOJ524505 UYC524271:UYF524505 VHY524271:VIB524505 VRU524271:VRX524505 WBQ524271:WBT524505 WLM524271:WLP524505 WVI524271:WVL524505 L589807:O590041 IW589807:IZ590041 SS589807:SV590041 ACO589807:ACR590041 AMK589807:AMN590041 AWG589807:AWJ590041 BGC589807:BGF590041 BPY589807:BQB590041 BZU589807:BZX590041 CJQ589807:CJT590041 CTM589807:CTP590041 DDI589807:DDL590041 DNE589807:DNH590041 DXA589807:DXD590041 EGW589807:EGZ590041 EQS589807:EQV590041 FAO589807:FAR590041 FKK589807:FKN590041 FUG589807:FUJ590041 GEC589807:GEF590041 GNY589807:GOB590041 GXU589807:GXX590041 HHQ589807:HHT590041 HRM589807:HRP590041 IBI589807:IBL590041 ILE589807:ILH590041 IVA589807:IVD590041 JEW589807:JEZ590041 JOS589807:JOV590041 JYO589807:JYR590041 KIK589807:KIN590041 KSG589807:KSJ590041 LCC589807:LCF590041 LLY589807:LMB590041 LVU589807:LVX590041 MFQ589807:MFT590041 MPM589807:MPP590041 MZI589807:MZL590041 NJE589807:NJH590041 NTA589807:NTD590041 OCW589807:OCZ590041 OMS589807:OMV590041 OWO589807:OWR590041 PGK589807:PGN590041 PQG589807:PQJ590041 QAC589807:QAF590041 QJY589807:QKB590041 QTU589807:QTX590041 RDQ589807:RDT590041 RNM589807:RNP590041 RXI589807:RXL590041 SHE589807:SHH590041 SRA589807:SRD590041 TAW589807:TAZ590041 TKS589807:TKV590041 TUO589807:TUR590041 UEK589807:UEN590041 UOG589807:UOJ590041 UYC589807:UYF590041 VHY589807:VIB590041 VRU589807:VRX590041 WBQ589807:WBT590041 WLM589807:WLP590041 WVI589807:WVL590041 L655343:O655577 IW655343:IZ655577 SS655343:SV655577 ACO655343:ACR655577 AMK655343:AMN655577 AWG655343:AWJ655577 BGC655343:BGF655577 BPY655343:BQB655577 BZU655343:BZX655577 CJQ655343:CJT655577 CTM655343:CTP655577 DDI655343:DDL655577 DNE655343:DNH655577 DXA655343:DXD655577 EGW655343:EGZ655577 EQS655343:EQV655577 FAO655343:FAR655577 FKK655343:FKN655577 FUG655343:FUJ655577 GEC655343:GEF655577 GNY655343:GOB655577 GXU655343:GXX655577 HHQ655343:HHT655577 HRM655343:HRP655577 IBI655343:IBL655577 ILE655343:ILH655577 IVA655343:IVD655577 JEW655343:JEZ655577 JOS655343:JOV655577 JYO655343:JYR655577 KIK655343:KIN655577 KSG655343:KSJ655577 LCC655343:LCF655577 LLY655343:LMB655577 LVU655343:LVX655577 MFQ655343:MFT655577 MPM655343:MPP655577 MZI655343:MZL655577 NJE655343:NJH655577 NTA655343:NTD655577 OCW655343:OCZ655577 OMS655343:OMV655577 OWO655343:OWR655577 PGK655343:PGN655577 PQG655343:PQJ655577 QAC655343:QAF655577 QJY655343:QKB655577 QTU655343:QTX655577 RDQ655343:RDT655577 RNM655343:RNP655577 RXI655343:RXL655577 SHE655343:SHH655577 SRA655343:SRD655577 TAW655343:TAZ655577 TKS655343:TKV655577 TUO655343:TUR655577 UEK655343:UEN655577 UOG655343:UOJ655577 UYC655343:UYF655577 VHY655343:VIB655577 VRU655343:VRX655577 WBQ655343:WBT655577 WLM655343:WLP655577 WVI655343:WVL655577 L720879:O721113 IW720879:IZ721113 SS720879:SV721113 ACO720879:ACR721113 AMK720879:AMN721113 AWG720879:AWJ721113 BGC720879:BGF721113 BPY720879:BQB721113 BZU720879:BZX721113 CJQ720879:CJT721113 CTM720879:CTP721113 DDI720879:DDL721113 DNE720879:DNH721113 DXA720879:DXD721113 EGW720879:EGZ721113 EQS720879:EQV721113 FAO720879:FAR721113 FKK720879:FKN721113 FUG720879:FUJ721113 GEC720879:GEF721113 GNY720879:GOB721113 GXU720879:GXX721113 HHQ720879:HHT721113 HRM720879:HRP721113 IBI720879:IBL721113 ILE720879:ILH721113 IVA720879:IVD721113 JEW720879:JEZ721113 JOS720879:JOV721113 JYO720879:JYR721113 KIK720879:KIN721113 KSG720879:KSJ721113 LCC720879:LCF721113 LLY720879:LMB721113 LVU720879:LVX721113 MFQ720879:MFT721113 MPM720879:MPP721113 MZI720879:MZL721113 NJE720879:NJH721113 NTA720879:NTD721113 OCW720879:OCZ721113 OMS720879:OMV721113 OWO720879:OWR721113 PGK720879:PGN721113 PQG720879:PQJ721113 QAC720879:QAF721113 QJY720879:QKB721113 QTU720879:QTX721113 RDQ720879:RDT721113 RNM720879:RNP721113 RXI720879:RXL721113 SHE720879:SHH721113 SRA720879:SRD721113 TAW720879:TAZ721113 TKS720879:TKV721113 TUO720879:TUR721113 UEK720879:UEN721113 UOG720879:UOJ721113 UYC720879:UYF721113 VHY720879:VIB721113 VRU720879:VRX721113 WBQ720879:WBT721113 WLM720879:WLP721113 WVI720879:WVL721113 L786415:O786649 IW786415:IZ786649 SS786415:SV786649 ACO786415:ACR786649 AMK786415:AMN786649 AWG786415:AWJ786649 BGC786415:BGF786649 BPY786415:BQB786649 BZU786415:BZX786649 CJQ786415:CJT786649 CTM786415:CTP786649 DDI786415:DDL786649 DNE786415:DNH786649 DXA786415:DXD786649 EGW786415:EGZ786649 EQS786415:EQV786649 FAO786415:FAR786649 FKK786415:FKN786649 FUG786415:FUJ786649 GEC786415:GEF786649 GNY786415:GOB786649 GXU786415:GXX786649 HHQ786415:HHT786649 HRM786415:HRP786649 IBI786415:IBL786649 ILE786415:ILH786649 IVA786415:IVD786649 JEW786415:JEZ786649 JOS786415:JOV786649 JYO786415:JYR786649 KIK786415:KIN786649 KSG786415:KSJ786649 LCC786415:LCF786649 LLY786415:LMB786649 LVU786415:LVX786649 MFQ786415:MFT786649 MPM786415:MPP786649 MZI786415:MZL786649 NJE786415:NJH786649 NTA786415:NTD786649 OCW786415:OCZ786649 OMS786415:OMV786649 OWO786415:OWR786649 PGK786415:PGN786649 PQG786415:PQJ786649 QAC786415:QAF786649 QJY786415:QKB786649 QTU786415:QTX786649 RDQ786415:RDT786649 RNM786415:RNP786649 RXI786415:RXL786649 SHE786415:SHH786649 SRA786415:SRD786649 TAW786415:TAZ786649 TKS786415:TKV786649 TUO786415:TUR786649 UEK786415:UEN786649 UOG786415:UOJ786649 UYC786415:UYF786649 VHY786415:VIB786649 VRU786415:VRX786649 WBQ786415:WBT786649 WLM786415:WLP786649 WVI786415:WVL786649 L851951:O852185 IW851951:IZ852185 SS851951:SV852185 ACO851951:ACR852185 AMK851951:AMN852185 AWG851951:AWJ852185 BGC851951:BGF852185 BPY851951:BQB852185 BZU851951:BZX852185 CJQ851951:CJT852185 CTM851951:CTP852185 DDI851951:DDL852185 DNE851951:DNH852185 DXA851951:DXD852185 EGW851951:EGZ852185 EQS851951:EQV852185 FAO851951:FAR852185 FKK851951:FKN852185 FUG851951:FUJ852185 GEC851951:GEF852185 GNY851951:GOB852185 GXU851951:GXX852185 HHQ851951:HHT852185 HRM851951:HRP852185 IBI851951:IBL852185 ILE851951:ILH852185 IVA851951:IVD852185 JEW851951:JEZ852185 JOS851951:JOV852185 JYO851951:JYR852185 KIK851951:KIN852185 KSG851951:KSJ852185 LCC851951:LCF852185 LLY851951:LMB852185 LVU851951:LVX852185 MFQ851951:MFT852185 MPM851951:MPP852185 MZI851951:MZL852185 NJE851951:NJH852185 NTA851951:NTD852185 OCW851951:OCZ852185 OMS851951:OMV852185 OWO851951:OWR852185 PGK851951:PGN852185 PQG851951:PQJ852185 QAC851951:QAF852185 QJY851951:QKB852185 QTU851951:QTX852185 RDQ851951:RDT852185 RNM851951:RNP852185 RXI851951:RXL852185 SHE851951:SHH852185 SRA851951:SRD852185 TAW851951:TAZ852185 TKS851951:TKV852185 TUO851951:TUR852185 UEK851951:UEN852185 UOG851951:UOJ852185 UYC851951:UYF852185 VHY851951:VIB852185 VRU851951:VRX852185 WBQ851951:WBT852185 WLM851951:WLP852185 WVI851951:WVL852185 L917487:O917721 IW917487:IZ917721 SS917487:SV917721 ACO917487:ACR917721 AMK917487:AMN917721 AWG917487:AWJ917721 BGC917487:BGF917721 BPY917487:BQB917721 BZU917487:BZX917721 CJQ917487:CJT917721 CTM917487:CTP917721 DDI917487:DDL917721 DNE917487:DNH917721 DXA917487:DXD917721 EGW917487:EGZ917721 EQS917487:EQV917721 FAO917487:FAR917721 FKK917487:FKN917721 FUG917487:FUJ917721 GEC917487:GEF917721 GNY917487:GOB917721 GXU917487:GXX917721 HHQ917487:HHT917721 HRM917487:HRP917721 IBI917487:IBL917721 ILE917487:ILH917721 IVA917487:IVD917721 JEW917487:JEZ917721 JOS917487:JOV917721 JYO917487:JYR917721 KIK917487:KIN917721 KSG917487:KSJ917721 LCC917487:LCF917721 LLY917487:LMB917721 LVU917487:LVX917721 MFQ917487:MFT917721 MPM917487:MPP917721 MZI917487:MZL917721 NJE917487:NJH917721 NTA917487:NTD917721 OCW917487:OCZ917721 OMS917487:OMV917721 OWO917487:OWR917721 PGK917487:PGN917721 PQG917487:PQJ917721 QAC917487:QAF917721 QJY917487:QKB917721 QTU917487:QTX917721 RDQ917487:RDT917721 RNM917487:RNP917721 RXI917487:RXL917721 SHE917487:SHH917721 SRA917487:SRD917721 TAW917487:TAZ917721 TKS917487:TKV917721 TUO917487:TUR917721 UEK917487:UEN917721 UOG917487:UOJ917721 UYC917487:UYF917721 VHY917487:VIB917721 VRU917487:VRX917721 WBQ917487:WBT917721 WLM917487:WLP917721 WVI917487:WVL917721 L983023:O983257 IW983023:IZ983257 SS983023:SV983257 ACO983023:ACR983257 AMK983023:AMN983257 AWG983023:AWJ983257 BGC983023:BGF983257 BPY983023:BQB983257 BZU983023:BZX983257 CJQ983023:CJT983257 CTM983023:CTP983257 DDI983023:DDL983257 DNE983023:DNH983257 DXA983023:DXD983257 EGW983023:EGZ983257 EQS983023:EQV983257 FAO983023:FAR983257 FKK983023:FKN983257 FUG983023:FUJ983257 GEC983023:GEF983257 GNY983023:GOB983257 GXU983023:GXX983257 HHQ983023:HHT983257 HRM983023:HRP983257 IBI983023:IBL983257 ILE983023:ILH983257 IVA983023:IVD983257 JEW983023:JEZ983257 JOS983023:JOV983257 JYO983023:JYR983257 KIK983023:KIN983257 KSG983023:KSJ983257 LCC983023:LCF983257 LLY983023:LMB983257 LVU983023:LVX983257 MFQ983023:MFT983257 MPM983023:MPP983257 MZI983023:MZL983257 NJE983023:NJH983257 NTA983023:NTD983257 OCW983023:OCZ983257 OMS983023:OMV983257 OWO983023:OWR983257 PGK983023:PGN983257 PQG983023:PQJ983257 QAC983023:QAF983257 QJY983023:QKB983257 QTU983023:QTX983257 RDQ983023:RDT983257 RNM983023:RNP983257 RXI983023:RXL983257 SHE983023:SHH983257 SRA983023:SRD983257 TAW983023:TAZ983257 TKS983023:TKV983257 TUO983023:TUR983257 UEK983023:UEN983257 UOG983023:UOJ983257 UYC983023:UYF983257 VHY983023:VIB983257 VRU983023:VRX983257 WBQ983023:WBT983257 WLM983023:WLP983257 WVI983023:WVL983257 B65629:F65707 IL65629:IP65707 SH65629:SL65707 ACD65629:ACH65707 ALZ65629:AMD65707 AVV65629:AVZ65707 BFR65629:BFV65707 BPN65629:BPR65707 BZJ65629:BZN65707 CJF65629:CJJ65707 CTB65629:CTF65707 DCX65629:DDB65707 DMT65629:DMX65707 DWP65629:DWT65707 EGL65629:EGP65707 EQH65629:EQL65707 FAD65629:FAH65707 FJZ65629:FKD65707 FTV65629:FTZ65707 GDR65629:GDV65707 GNN65629:GNR65707 GXJ65629:GXN65707 HHF65629:HHJ65707 HRB65629:HRF65707 IAX65629:IBB65707 IKT65629:IKX65707 IUP65629:IUT65707 JEL65629:JEP65707 JOH65629:JOL65707 JYD65629:JYH65707 KHZ65629:KID65707 KRV65629:KRZ65707 LBR65629:LBV65707 LLN65629:LLR65707 LVJ65629:LVN65707 MFF65629:MFJ65707 MPB65629:MPF65707 MYX65629:MZB65707 NIT65629:NIX65707 NSP65629:NST65707 OCL65629:OCP65707 OMH65629:OML65707 OWD65629:OWH65707 PFZ65629:PGD65707 PPV65629:PPZ65707 PZR65629:PZV65707 QJN65629:QJR65707 QTJ65629:QTN65707 RDF65629:RDJ65707 RNB65629:RNF65707 RWX65629:RXB65707 SGT65629:SGX65707 SQP65629:SQT65707 TAL65629:TAP65707 TKH65629:TKL65707 TUD65629:TUH65707 UDZ65629:UED65707 UNV65629:UNZ65707 UXR65629:UXV65707 VHN65629:VHR65707 VRJ65629:VRN65707 WBF65629:WBJ65707 WLB65629:WLF65707 WUX65629:WVB65707 B131165:F131243 IL131165:IP131243 SH131165:SL131243 ACD131165:ACH131243 ALZ131165:AMD131243 AVV131165:AVZ131243 BFR131165:BFV131243 BPN131165:BPR131243 BZJ131165:BZN131243 CJF131165:CJJ131243 CTB131165:CTF131243 DCX131165:DDB131243 DMT131165:DMX131243 DWP131165:DWT131243 EGL131165:EGP131243 EQH131165:EQL131243 FAD131165:FAH131243 FJZ131165:FKD131243 FTV131165:FTZ131243 GDR131165:GDV131243 GNN131165:GNR131243 GXJ131165:GXN131243 HHF131165:HHJ131243 HRB131165:HRF131243 IAX131165:IBB131243 IKT131165:IKX131243 IUP131165:IUT131243 JEL131165:JEP131243 JOH131165:JOL131243 JYD131165:JYH131243 KHZ131165:KID131243 KRV131165:KRZ131243 LBR131165:LBV131243 LLN131165:LLR131243 LVJ131165:LVN131243 MFF131165:MFJ131243 MPB131165:MPF131243 MYX131165:MZB131243 NIT131165:NIX131243 NSP131165:NST131243 OCL131165:OCP131243 OMH131165:OML131243 OWD131165:OWH131243 PFZ131165:PGD131243 PPV131165:PPZ131243 PZR131165:PZV131243 QJN131165:QJR131243 QTJ131165:QTN131243 RDF131165:RDJ131243 RNB131165:RNF131243 RWX131165:RXB131243 SGT131165:SGX131243 SQP131165:SQT131243 TAL131165:TAP131243 TKH131165:TKL131243 TUD131165:TUH131243 UDZ131165:UED131243 UNV131165:UNZ131243 UXR131165:UXV131243 VHN131165:VHR131243 VRJ131165:VRN131243 WBF131165:WBJ131243 WLB131165:WLF131243 WUX131165:WVB131243 B196701:F196779 IL196701:IP196779 SH196701:SL196779 ACD196701:ACH196779 ALZ196701:AMD196779 AVV196701:AVZ196779 BFR196701:BFV196779 BPN196701:BPR196779 BZJ196701:BZN196779 CJF196701:CJJ196779 CTB196701:CTF196779 DCX196701:DDB196779 DMT196701:DMX196779 DWP196701:DWT196779 EGL196701:EGP196779 EQH196701:EQL196779 FAD196701:FAH196779 FJZ196701:FKD196779 FTV196701:FTZ196779 GDR196701:GDV196779 GNN196701:GNR196779 GXJ196701:GXN196779 HHF196701:HHJ196779 HRB196701:HRF196779 IAX196701:IBB196779 IKT196701:IKX196779 IUP196701:IUT196779 JEL196701:JEP196779 JOH196701:JOL196779 JYD196701:JYH196779 KHZ196701:KID196779 KRV196701:KRZ196779 LBR196701:LBV196779 LLN196701:LLR196779 LVJ196701:LVN196779 MFF196701:MFJ196779 MPB196701:MPF196779 MYX196701:MZB196779 NIT196701:NIX196779 NSP196701:NST196779 OCL196701:OCP196779 OMH196701:OML196779 OWD196701:OWH196779 PFZ196701:PGD196779 PPV196701:PPZ196779 PZR196701:PZV196779 QJN196701:QJR196779 QTJ196701:QTN196779 RDF196701:RDJ196779 RNB196701:RNF196779 RWX196701:RXB196779 SGT196701:SGX196779 SQP196701:SQT196779 TAL196701:TAP196779 TKH196701:TKL196779 TUD196701:TUH196779 UDZ196701:UED196779 UNV196701:UNZ196779 UXR196701:UXV196779 VHN196701:VHR196779 VRJ196701:VRN196779 WBF196701:WBJ196779 WLB196701:WLF196779 WUX196701:WVB196779 B262237:F262315 IL262237:IP262315 SH262237:SL262315 ACD262237:ACH262315 ALZ262237:AMD262315 AVV262237:AVZ262315 BFR262237:BFV262315 BPN262237:BPR262315 BZJ262237:BZN262315 CJF262237:CJJ262315 CTB262237:CTF262315 DCX262237:DDB262315 DMT262237:DMX262315 DWP262237:DWT262315 EGL262237:EGP262315 EQH262237:EQL262315 FAD262237:FAH262315 FJZ262237:FKD262315 FTV262237:FTZ262315 GDR262237:GDV262315 GNN262237:GNR262315 GXJ262237:GXN262315 HHF262237:HHJ262315 HRB262237:HRF262315 IAX262237:IBB262315 IKT262237:IKX262315 IUP262237:IUT262315 JEL262237:JEP262315 JOH262237:JOL262315 JYD262237:JYH262315 KHZ262237:KID262315 KRV262237:KRZ262315 LBR262237:LBV262315 LLN262237:LLR262315 LVJ262237:LVN262315 MFF262237:MFJ262315 MPB262237:MPF262315 MYX262237:MZB262315 NIT262237:NIX262315 NSP262237:NST262315 OCL262237:OCP262315 OMH262237:OML262315 OWD262237:OWH262315 PFZ262237:PGD262315 PPV262237:PPZ262315 PZR262237:PZV262315 QJN262237:QJR262315 QTJ262237:QTN262315 RDF262237:RDJ262315 RNB262237:RNF262315 RWX262237:RXB262315 SGT262237:SGX262315 SQP262237:SQT262315 TAL262237:TAP262315 TKH262237:TKL262315 TUD262237:TUH262315 UDZ262237:UED262315 UNV262237:UNZ262315 UXR262237:UXV262315 VHN262237:VHR262315 VRJ262237:VRN262315 WBF262237:WBJ262315 WLB262237:WLF262315 WUX262237:WVB262315 B327773:F327851 IL327773:IP327851 SH327773:SL327851 ACD327773:ACH327851 ALZ327773:AMD327851 AVV327773:AVZ327851 BFR327773:BFV327851 BPN327773:BPR327851 BZJ327773:BZN327851 CJF327773:CJJ327851 CTB327773:CTF327851 DCX327773:DDB327851 DMT327773:DMX327851 DWP327773:DWT327851 EGL327773:EGP327851 EQH327773:EQL327851 FAD327773:FAH327851 FJZ327773:FKD327851 FTV327773:FTZ327851 GDR327773:GDV327851 GNN327773:GNR327851 GXJ327773:GXN327851 HHF327773:HHJ327851 HRB327773:HRF327851 IAX327773:IBB327851 IKT327773:IKX327851 IUP327773:IUT327851 JEL327773:JEP327851 JOH327773:JOL327851 JYD327773:JYH327851 KHZ327773:KID327851 KRV327773:KRZ327851 LBR327773:LBV327851 LLN327773:LLR327851 LVJ327773:LVN327851 MFF327773:MFJ327851 MPB327773:MPF327851 MYX327773:MZB327851 NIT327773:NIX327851 NSP327773:NST327851 OCL327773:OCP327851 OMH327773:OML327851 OWD327773:OWH327851 PFZ327773:PGD327851 PPV327773:PPZ327851 PZR327773:PZV327851 QJN327773:QJR327851 QTJ327773:QTN327851 RDF327773:RDJ327851 RNB327773:RNF327851 RWX327773:RXB327851 SGT327773:SGX327851 SQP327773:SQT327851 TAL327773:TAP327851 TKH327773:TKL327851 TUD327773:TUH327851 UDZ327773:UED327851 UNV327773:UNZ327851 UXR327773:UXV327851 VHN327773:VHR327851 VRJ327773:VRN327851 WBF327773:WBJ327851 WLB327773:WLF327851 WUX327773:WVB327851 B393309:F393387 IL393309:IP393387 SH393309:SL393387 ACD393309:ACH393387 ALZ393309:AMD393387 AVV393309:AVZ393387 BFR393309:BFV393387 BPN393309:BPR393387 BZJ393309:BZN393387 CJF393309:CJJ393387 CTB393309:CTF393387 DCX393309:DDB393387 DMT393309:DMX393387 DWP393309:DWT393387 EGL393309:EGP393387 EQH393309:EQL393387 FAD393309:FAH393387 FJZ393309:FKD393387 FTV393309:FTZ393387 GDR393309:GDV393387 GNN393309:GNR393387 GXJ393309:GXN393387 HHF393309:HHJ393387 HRB393309:HRF393387 IAX393309:IBB393387 IKT393309:IKX393387 IUP393309:IUT393387 JEL393309:JEP393387 JOH393309:JOL393387 JYD393309:JYH393387 KHZ393309:KID393387 KRV393309:KRZ393387 LBR393309:LBV393387 LLN393309:LLR393387 LVJ393309:LVN393387 MFF393309:MFJ393387 MPB393309:MPF393387 MYX393309:MZB393387 NIT393309:NIX393387 NSP393309:NST393387 OCL393309:OCP393387 OMH393309:OML393387 OWD393309:OWH393387 PFZ393309:PGD393387 PPV393309:PPZ393387 PZR393309:PZV393387 QJN393309:QJR393387 QTJ393309:QTN393387 RDF393309:RDJ393387 RNB393309:RNF393387 RWX393309:RXB393387 SGT393309:SGX393387 SQP393309:SQT393387 TAL393309:TAP393387 TKH393309:TKL393387 TUD393309:TUH393387 UDZ393309:UED393387 UNV393309:UNZ393387 UXR393309:UXV393387 VHN393309:VHR393387 VRJ393309:VRN393387 WBF393309:WBJ393387 WLB393309:WLF393387 WUX393309:WVB393387 B458845:F458923 IL458845:IP458923 SH458845:SL458923 ACD458845:ACH458923 ALZ458845:AMD458923 AVV458845:AVZ458923 BFR458845:BFV458923 BPN458845:BPR458923 BZJ458845:BZN458923 CJF458845:CJJ458923 CTB458845:CTF458923 DCX458845:DDB458923 DMT458845:DMX458923 DWP458845:DWT458923 EGL458845:EGP458923 EQH458845:EQL458923 FAD458845:FAH458923 FJZ458845:FKD458923 FTV458845:FTZ458923 GDR458845:GDV458923 GNN458845:GNR458923 GXJ458845:GXN458923 HHF458845:HHJ458923 HRB458845:HRF458923 IAX458845:IBB458923 IKT458845:IKX458923 IUP458845:IUT458923 JEL458845:JEP458923 JOH458845:JOL458923 JYD458845:JYH458923 KHZ458845:KID458923 KRV458845:KRZ458923 LBR458845:LBV458923 LLN458845:LLR458923 LVJ458845:LVN458923 MFF458845:MFJ458923 MPB458845:MPF458923 MYX458845:MZB458923 NIT458845:NIX458923 NSP458845:NST458923 OCL458845:OCP458923 OMH458845:OML458923 OWD458845:OWH458923 PFZ458845:PGD458923 PPV458845:PPZ458923 PZR458845:PZV458923 QJN458845:QJR458923 QTJ458845:QTN458923 RDF458845:RDJ458923 RNB458845:RNF458923 RWX458845:RXB458923 SGT458845:SGX458923 SQP458845:SQT458923 TAL458845:TAP458923 TKH458845:TKL458923 TUD458845:TUH458923 UDZ458845:UED458923 UNV458845:UNZ458923 UXR458845:UXV458923 VHN458845:VHR458923 VRJ458845:VRN458923 WBF458845:WBJ458923 WLB458845:WLF458923 WUX458845:WVB458923 B524381:F524459 IL524381:IP524459 SH524381:SL524459 ACD524381:ACH524459 ALZ524381:AMD524459 AVV524381:AVZ524459 BFR524381:BFV524459 BPN524381:BPR524459 BZJ524381:BZN524459 CJF524381:CJJ524459 CTB524381:CTF524459 DCX524381:DDB524459 DMT524381:DMX524459 DWP524381:DWT524459 EGL524381:EGP524459 EQH524381:EQL524459 FAD524381:FAH524459 FJZ524381:FKD524459 FTV524381:FTZ524459 GDR524381:GDV524459 GNN524381:GNR524459 GXJ524381:GXN524459 HHF524381:HHJ524459 HRB524381:HRF524459 IAX524381:IBB524459 IKT524381:IKX524459 IUP524381:IUT524459 JEL524381:JEP524459 JOH524381:JOL524459 JYD524381:JYH524459 KHZ524381:KID524459 KRV524381:KRZ524459 LBR524381:LBV524459 LLN524381:LLR524459 LVJ524381:LVN524459 MFF524381:MFJ524459 MPB524381:MPF524459 MYX524381:MZB524459 NIT524381:NIX524459 NSP524381:NST524459 OCL524381:OCP524459 OMH524381:OML524459 OWD524381:OWH524459 PFZ524381:PGD524459 PPV524381:PPZ524459 PZR524381:PZV524459 QJN524381:QJR524459 QTJ524381:QTN524459 RDF524381:RDJ524459 RNB524381:RNF524459 RWX524381:RXB524459 SGT524381:SGX524459 SQP524381:SQT524459 TAL524381:TAP524459 TKH524381:TKL524459 TUD524381:TUH524459 UDZ524381:UED524459 UNV524381:UNZ524459 UXR524381:UXV524459 VHN524381:VHR524459 VRJ524381:VRN524459 WBF524381:WBJ524459 WLB524381:WLF524459 WUX524381:WVB524459 B589917:F589995 IL589917:IP589995 SH589917:SL589995 ACD589917:ACH589995 ALZ589917:AMD589995 AVV589917:AVZ589995 BFR589917:BFV589995 BPN589917:BPR589995 BZJ589917:BZN589995 CJF589917:CJJ589995 CTB589917:CTF589995 DCX589917:DDB589995 DMT589917:DMX589995 DWP589917:DWT589995 EGL589917:EGP589995 EQH589917:EQL589995 FAD589917:FAH589995 FJZ589917:FKD589995 FTV589917:FTZ589995 GDR589917:GDV589995 GNN589917:GNR589995 GXJ589917:GXN589995 HHF589917:HHJ589995 HRB589917:HRF589995 IAX589917:IBB589995 IKT589917:IKX589995 IUP589917:IUT589995 JEL589917:JEP589995 JOH589917:JOL589995 JYD589917:JYH589995 KHZ589917:KID589995 KRV589917:KRZ589995 LBR589917:LBV589995 LLN589917:LLR589995 LVJ589917:LVN589995 MFF589917:MFJ589995 MPB589917:MPF589995 MYX589917:MZB589995 NIT589917:NIX589995 NSP589917:NST589995 OCL589917:OCP589995 OMH589917:OML589995 OWD589917:OWH589995 PFZ589917:PGD589995 PPV589917:PPZ589995 PZR589917:PZV589995 QJN589917:QJR589995 QTJ589917:QTN589995 RDF589917:RDJ589995 RNB589917:RNF589995 RWX589917:RXB589995 SGT589917:SGX589995 SQP589917:SQT589995 TAL589917:TAP589995 TKH589917:TKL589995 TUD589917:TUH589995 UDZ589917:UED589995 UNV589917:UNZ589995 UXR589917:UXV589995 VHN589917:VHR589995 VRJ589917:VRN589995 WBF589917:WBJ589995 WLB589917:WLF589995 WUX589917:WVB589995 B655453:F655531 IL655453:IP655531 SH655453:SL655531 ACD655453:ACH655531 ALZ655453:AMD655531 AVV655453:AVZ655531 BFR655453:BFV655531 BPN655453:BPR655531 BZJ655453:BZN655531 CJF655453:CJJ655531 CTB655453:CTF655531 DCX655453:DDB655531 DMT655453:DMX655531 DWP655453:DWT655531 EGL655453:EGP655531 EQH655453:EQL655531 FAD655453:FAH655531 FJZ655453:FKD655531 FTV655453:FTZ655531 GDR655453:GDV655531 GNN655453:GNR655531 GXJ655453:GXN655531 HHF655453:HHJ655531 HRB655453:HRF655531 IAX655453:IBB655531 IKT655453:IKX655531 IUP655453:IUT655531 JEL655453:JEP655531 JOH655453:JOL655531 JYD655453:JYH655531 KHZ655453:KID655531 KRV655453:KRZ655531 LBR655453:LBV655531 LLN655453:LLR655531 LVJ655453:LVN655531 MFF655453:MFJ655531 MPB655453:MPF655531 MYX655453:MZB655531 NIT655453:NIX655531 NSP655453:NST655531 OCL655453:OCP655531 OMH655453:OML655531 OWD655453:OWH655531 PFZ655453:PGD655531 PPV655453:PPZ655531 PZR655453:PZV655531 QJN655453:QJR655531 QTJ655453:QTN655531 RDF655453:RDJ655531 RNB655453:RNF655531 RWX655453:RXB655531 SGT655453:SGX655531 SQP655453:SQT655531 TAL655453:TAP655531 TKH655453:TKL655531 TUD655453:TUH655531 UDZ655453:UED655531 UNV655453:UNZ655531 UXR655453:UXV655531 VHN655453:VHR655531 VRJ655453:VRN655531 WBF655453:WBJ655531 WLB655453:WLF655531 WUX655453:WVB655531 B720989:F721067 IL720989:IP721067 SH720989:SL721067 ACD720989:ACH721067 ALZ720989:AMD721067 AVV720989:AVZ721067 BFR720989:BFV721067 BPN720989:BPR721067 BZJ720989:BZN721067 CJF720989:CJJ721067 CTB720989:CTF721067 DCX720989:DDB721067 DMT720989:DMX721067 DWP720989:DWT721067 EGL720989:EGP721067 EQH720989:EQL721067 FAD720989:FAH721067 FJZ720989:FKD721067 FTV720989:FTZ721067 GDR720989:GDV721067 GNN720989:GNR721067 GXJ720989:GXN721067 HHF720989:HHJ721067 HRB720989:HRF721067 IAX720989:IBB721067 IKT720989:IKX721067 IUP720989:IUT721067 JEL720989:JEP721067 JOH720989:JOL721067 JYD720989:JYH721067 KHZ720989:KID721067 KRV720989:KRZ721067 LBR720989:LBV721067 LLN720989:LLR721067 LVJ720989:LVN721067 MFF720989:MFJ721067 MPB720989:MPF721067 MYX720989:MZB721067 NIT720989:NIX721067 NSP720989:NST721067 OCL720989:OCP721067 OMH720989:OML721067 OWD720989:OWH721067 PFZ720989:PGD721067 PPV720989:PPZ721067 PZR720989:PZV721067 QJN720989:QJR721067 QTJ720989:QTN721067 RDF720989:RDJ721067 RNB720989:RNF721067 RWX720989:RXB721067 SGT720989:SGX721067 SQP720989:SQT721067 TAL720989:TAP721067 TKH720989:TKL721067 TUD720989:TUH721067 UDZ720989:UED721067 UNV720989:UNZ721067 UXR720989:UXV721067 VHN720989:VHR721067 VRJ720989:VRN721067 WBF720989:WBJ721067 WLB720989:WLF721067 WUX720989:WVB721067 B786525:F786603 IL786525:IP786603 SH786525:SL786603 ACD786525:ACH786603 ALZ786525:AMD786603 AVV786525:AVZ786603 BFR786525:BFV786603 BPN786525:BPR786603 BZJ786525:BZN786603 CJF786525:CJJ786603 CTB786525:CTF786603 DCX786525:DDB786603 DMT786525:DMX786603 DWP786525:DWT786603 EGL786525:EGP786603 EQH786525:EQL786603 FAD786525:FAH786603 FJZ786525:FKD786603 FTV786525:FTZ786603 GDR786525:GDV786603 GNN786525:GNR786603 GXJ786525:GXN786603 HHF786525:HHJ786603 HRB786525:HRF786603 IAX786525:IBB786603 IKT786525:IKX786603 IUP786525:IUT786603 JEL786525:JEP786603 JOH786525:JOL786603 JYD786525:JYH786603 KHZ786525:KID786603 KRV786525:KRZ786603 LBR786525:LBV786603 LLN786525:LLR786603 LVJ786525:LVN786603 MFF786525:MFJ786603 MPB786525:MPF786603 MYX786525:MZB786603 NIT786525:NIX786603 NSP786525:NST786603 OCL786525:OCP786603 OMH786525:OML786603 OWD786525:OWH786603 PFZ786525:PGD786603 PPV786525:PPZ786603 PZR786525:PZV786603 QJN786525:QJR786603 QTJ786525:QTN786603 RDF786525:RDJ786603 RNB786525:RNF786603 RWX786525:RXB786603 SGT786525:SGX786603 SQP786525:SQT786603 TAL786525:TAP786603 TKH786525:TKL786603 TUD786525:TUH786603 UDZ786525:UED786603 UNV786525:UNZ786603 UXR786525:UXV786603 VHN786525:VHR786603 VRJ786525:VRN786603 WBF786525:WBJ786603 WLB786525:WLF786603 WUX786525:WVB786603 B852061:F852139 IL852061:IP852139 SH852061:SL852139 ACD852061:ACH852139 ALZ852061:AMD852139 AVV852061:AVZ852139 BFR852061:BFV852139 BPN852061:BPR852139 BZJ852061:BZN852139 CJF852061:CJJ852139 CTB852061:CTF852139 DCX852061:DDB852139 DMT852061:DMX852139 DWP852061:DWT852139 EGL852061:EGP852139 EQH852061:EQL852139 FAD852061:FAH852139 FJZ852061:FKD852139 FTV852061:FTZ852139 GDR852061:GDV852139 GNN852061:GNR852139 GXJ852061:GXN852139 HHF852061:HHJ852139 HRB852061:HRF852139 IAX852061:IBB852139 IKT852061:IKX852139 IUP852061:IUT852139 JEL852061:JEP852139 JOH852061:JOL852139 JYD852061:JYH852139 KHZ852061:KID852139 KRV852061:KRZ852139 LBR852061:LBV852139 LLN852061:LLR852139 LVJ852061:LVN852139 MFF852061:MFJ852139 MPB852061:MPF852139 MYX852061:MZB852139 NIT852061:NIX852139 NSP852061:NST852139 OCL852061:OCP852139 OMH852061:OML852139 OWD852061:OWH852139 PFZ852061:PGD852139 PPV852061:PPZ852139 PZR852061:PZV852139 QJN852061:QJR852139 QTJ852061:QTN852139 RDF852061:RDJ852139 RNB852061:RNF852139 RWX852061:RXB852139 SGT852061:SGX852139 SQP852061:SQT852139 TAL852061:TAP852139 TKH852061:TKL852139 TUD852061:TUH852139 UDZ852061:UED852139 UNV852061:UNZ852139 UXR852061:UXV852139 VHN852061:VHR852139 VRJ852061:VRN852139 WBF852061:WBJ852139 WLB852061:WLF852139 WUX852061:WVB852139 B917597:F917675 IL917597:IP917675 SH917597:SL917675 ACD917597:ACH917675 ALZ917597:AMD917675 AVV917597:AVZ917675 BFR917597:BFV917675 BPN917597:BPR917675 BZJ917597:BZN917675 CJF917597:CJJ917675 CTB917597:CTF917675 DCX917597:DDB917675 DMT917597:DMX917675 DWP917597:DWT917675 EGL917597:EGP917675 EQH917597:EQL917675 FAD917597:FAH917675 FJZ917597:FKD917675 FTV917597:FTZ917675 GDR917597:GDV917675 GNN917597:GNR917675 GXJ917597:GXN917675 HHF917597:HHJ917675 HRB917597:HRF917675 IAX917597:IBB917675 IKT917597:IKX917675 IUP917597:IUT917675 JEL917597:JEP917675 JOH917597:JOL917675 JYD917597:JYH917675 KHZ917597:KID917675 KRV917597:KRZ917675 LBR917597:LBV917675 LLN917597:LLR917675 LVJ917597:LVN917675 MFF917597:MFJ917675 MPB917597:MPF917675 MYX917597:MZB917675 NIT917597:NIX917675 NSP917597:NST917675 OCL917597:OCP917675 OMH917597:OML917675 OWD917597:OWH917675 PFZ917597:PGD917675 PPV917597:PPZ917675 PZR917597:PZV917675 QJN917597:QJR917675 QTJ917597:QTN917675 RDF917597:RDJ917675 RNB917597:RNF917675 RWX917597:RXB917675 SGT917597:SGX917675 SQP917597:SQT917675 TAL917597:TAP917675 TKH917597:TKL917675 TUD917597:TUH917675 UDZ917597:UED917675 UNV917597:UNZ917675 UXR917597:UXV917675 VHN917597:VHR917675 VRJ917597:VRN917675 WBF917597:WBJ917675 WLB917597:WLF917675 WUX917597:WVB917675 B983133:F983211 IL983133:IP983211 SH983133:SL983211 ACD983133:ACH983211 ALZ983133:AMD983211 AVV983133:AVZ983211 BFR983133:BFV983211 BPN983133:BPR983211 BZJ983133:BZN983211 CJF983133:CJJ983211 CTB983133:CTF983211 DCX983133:DDB983211 DMT983133:DMX983211 DWP983133:DWT983211 EGL983133:EGP983211 EQH983133:EQL983211 FAD983133:FAH983211 FJZ983133:FKD983211 FTV983133:FTZ983211 GDR983133:GDV983211 GNN983133:GNR983211 GXJ983133:GXN983211 HHF983133:HHJ983211 HRB983133:HRF983211 IAX983133:IBB983211 IKT983133:IKX983211 IUP983133:IUT983211 JEL983133:JEP983211 JOH983133:JOL983211 JYD983133:JYH983211 KHZ983133:KID983211 KRV983133:KRZ983211 LBR983133:LBV983211 LLN983133:LLR983211 LVJ983133:LVN983211 MFF983133:MFJ983211 MPB983133:MPF983211 MYX983133:MZB983211 NIT983133:NIX983211 NSP983133:NST983211 OCL983133:OCP983211 OMH983133:OML983211 OWD983133:OWH983211 PFZ983133:PGD983211 PPV983133:PPZ983211 PZR983133:PZV983211 QJN983133:QJR983211 QTJ983133:QTN983211 RDF983133:RDJ983211 RNB983133:RNF983211 RWX983133:RXB983211 SGT983133:SGX983211 SQP983133:SQT983211 TAL983133:TAP983211 TKH983133:TKL983211 TUD983133:TUH983211 UDZ983133:UED983211 UNV983133:UNZ983211 UXR983133:UXV983211 VHN983133:VHR983211 VRJ983133:VRN983211 WBF983133:WBJ983211 WLB983133:WLF983211 WUX983133:WVB983211 I983180:J983180 I917644:J917644 I852108:J852108 I786572:J786572 I721036:J721036 I655500:J655500 I589964:J589964 I524428:J524428 I458892:J458892 I393356:J393356 I327820:J327820 I262284:J262284 I196748:J196748 I131212:J131212 I65676:J65676 I162:J162 G983238:K983257 G917702:K917721 G852166:K852185 G786630:K786649 G721094:K721113 G655558:K655577 G590022:K590041 G524486:K524505 G458950:K458969 G393414:K393433 G327878:K327897 G262342:K262361 G196806:K196825 G131270:K131289 G65734:K65753 G983180:H983192 G917644:H917656 G852108:H852120 G786572:H786584 G721036:H721048 G655500:H655512 G589964:H589976 G524428:H524440 G458892:H458904 G393356:H393368 G327820:H327832 G262284:H262296 G196748:H196760 G131212:H131224 G65676:H65688 G162:H174 I983181:K983193 I917645:K917657 I852109:K852121 I786573:K786585 I721037:K721049 I655501:K655513 I589965:K589977 I524429:K524441 I458893:K458905 I393357:K393369 I327821:K327833 I262285:K262297 I196749:K196761 I131213:K131225 I65677:K65689 I163:K175 L153:O217 G153:K161 WVC63:WVH134 WLG63:WLL134 WBK63:WBP134 VRO63:VRT134 VHS63:VHX134 UXW63:UYB134 UOA63:UOF134 UEE63:UEJ134 TUI63:TUN134 TKM63:TKR134 TAQ63:TAV134 SQU63:SQZ134 SGY63:SHD134 RXC63:RXH134 RNG63:RNL134 RDK63:RDP134 QTO63:QTT134 QJS63:QJX134 PZW63:QAB134 PQA63:PQF134 PGE63:PGJ134 OWI63:OWN134 OMM63:OMR134 OCQ63:OCV134 NSU63:NSZ134 NIY63:NJD134 MZC63:MZH134 MPG63:MPL134 MFK63:MFP134 LVO63:LVT134 LLS63:LLX134 LBW63:LCB134 KSA63:KSF134 KIE63:KIJ134 JYI63:JYN134 JOM63:JOR134 JEQ63:JEV134 IUU63:IUZ134 IKY63:ILD134 IBC63:IBH134 HRG63:HRL134 HHK63:HHP134 GXO63:GXT134 GNS63:GNX134 GDW63:GEB134 FUA63:FUF134 FKE63:FKJ134 FAI63:FAN134 EQM63:EQR134 EGQ63:EGV134 DWU63:DWZ134 DMY63:DND134 DDC63:DDH134 CTG63:CTL134 CJK63:CJP134 BZO63:BZT134 BPS63:BPX134 BFW63:BGB134 AWA63:AWF134 AME63:AMJ134 ACI63:ACN134 SM63:SR134 IQ63:IV134 WUX63:WVB112 WLB63:WLF112 WBF63:WBJ112 VRJ63:VRN112 VHN63:VHR112 UXR63:UXV112 UNV63:UNZ112 UDZ63:UED112 TUD63:TUH112 TKH63:TKL112 TAL63:TAP112 SQP63:SQT112 SGT63:SGX112 RWX63:RXB112 RNB63:RNF112 RDF63:RDJ112 QTJ63:QTN112 QJN63:QJR112 PZR63:PZV112 PPV63:PPZ112 PFZ63:PGD112 OWD63:OWH112 OMH63:OML112 OCL63:OCP112 NSP63:NST112 NIT63:NIX112 MYX63:MZB112 MPB63:MPF112 MFF63:MFJ112 LVJ63:LVN112 LLN63:LLR112 LBR63:LBV112 KRV63:KRZ112 KHZ63:KID112 JYD63:JYH112 JOH63:JOL112 JEL63:JEP112 IUP63:IUT112 IKT63:IKX112 IAX63:IBB112 HRB63:HRF112 HHF63:HHJ112 GXJ63:GXN112 GNN63:GNR112 GDR63:GDV112 FTV63:FTZ112 FJZ63:FKD112 FAD63:FAH112 EQH63:EQL112 EGL63:EGP112 DWP63:DWT112 DMT63:DMX112 DCX63:DDB112 CTB63:CTF112 CJF63:CJJ112 BZJ63:BZN112 BPN63:BPR112 BFR63:BFV112 AVV63:AVZ112 ALZ63:AMD112 ACD63:ACH112 SH63:SL112 IL63:IP112 B63:F112 G63:O152 IW63:IZ217 SS63:SV217 ACO63:ACR217 AMK63:AMN217 AWG63:AWJ217 BGC63:BGF217 BPY63:BQB217 BZU63:BZX217 CJQ63:CJT217 CTM63:CTP217 DDI63:DDL217 DNE63:DNH217 DXA63:DXD217 EGW63:EGZ217 EQS63:EQV217 FAO63:FAR217 FKK63:FKN217 FUG63:FUJ217 GEC63:GEF217 GNY63:GOB217 GXU63:GXX217 HHQ63:HHT217 HRM63:HRP217 IBI63:IBL217 ILE63:ILH217 IVA63:IVD217 JEW63:JEZ217 JOS63:JOV217 JYO63:JYR217 KIK63:KIN217 KSG63:KSJ217 LCC63:LCF217 LLY63:LMB217 LVU63:LVX217 MFQ63:MFT217 MPM63:MPP217 MZI63:MZL217 NJE63:NJH217 NTA63:NTD217 OCW63:OCZ217 OMS63:OMV217 OWO63:OWR217 PGK63:PGN217 PQG63:PQJ217 QAC63:QAF217 QJY63:QKB217 QTU63:QTX217 RDQ63:RDT217 RNM63:RNP217 RXI63:RXL217 SHE63:SHH217 SRA63:SRD217 TAW63:TAZ217 TKS63:TKV217 TUO63:TUR217 UEK63:UEN217 UOG63:UOJ217 UYC63:UYF217 VHY63:VIB217 VRU63:VRX217 WBQ63:WBT217 WLM63:WLP217 WUX114:WVB193 WLB114:WLF193 WBF114:WBJ193 VRJ114:VRN193 VHN114:VHR193 UXR114:UXV193 UNV114:UNZ193 UDZ114:UED193 TUD114:TUH193 TKH114:TKL193 TAL114:TAP193 SQP114:SQT193 SGT114:SGX193 RWX114:RXB193 RNB114:RNF193 RDF114:RDJ193 QTJ114:QTN193 QJN114:QJR193 PZR114:PZV193 PPV114:PPZ193 PFZ114:PGD193 OWD114:OWH193 OMH114:OML193 OCL114:OCP193 NSP114:NST193 NIT114:NIX193 MYX114:MZB193 MPB114:MPF193 MFF114:MFJ193 LVJ114:LVN193 LLN114:LLR193 LBR114:LBV193 KRV114:KRZ193 KHZ114:KID193 JYD114:JYH193 JOH114:JOL193 JEL114:JEP193 IUP114:IUT193 IKT114:IKX193 IAX114:IBB193 HRB114:HRF193 HHF114:HHJ193 GXJ114:GXN193 GNN114:GNR193 GDR114:GDV193 FTV114:FTZ193 FJZ114:FKD193 FAD114:FAH193 EQH114:EQL193 EGL114:EGP193 DWP114:DWT193 DMT114:DMX193 DCX114:DDB193 CTB114:CTF193 CJF114:CJJ193 BZJ114:BZN193 BPN114:BPR193 BFR114:BFV193 AVV114:AVZ193 ALZ114:AMD193 ACD114:ACH193 SH114:SL193 IL114:IP193 B114:F217 WVC140:WVH161 WLG140:WLL161 WBK140:WBP161 VRO140:VRT161 VHS140:VHX161 UXW140:UYB161 UOA140:UOF161 UEE140:UEJ161 TUI140:TUN161 TKM140:TKR161 TAQ140:TAV161 SQU140:SQZ161 SGY140:SHD161 RXC140:RXH161 RNG140:RNL161 RDK140:RDP161 QTO140:QTT161 QJS140:QJX161 PZW140:QAB161 PQA140:PQF161 PGE140:PGJ161 OWI140:OWN161 OMM140:OMR161 OCQ140:OCV161 NSU140:NSZ161 NIY140:NJD161 MZC140:MZH161 MPG140:MPL161 MFK140:MFP161 LVO140:LVT161 LLS140:LLX161 LBW140:LCB161 KSA140:KSF161 KIE140:KIJ161 JYI140:JYN161 JOM140:JOR161 JEQ140:JEV161 IUU140:IUZ161 IKY140:ILD161 IBC140:IBH161 HRG140:HRL161 HHK140:HHP161 GXO140:GXT161 GNS140:GNX161 GDW140:GEB161 FUA140:FUF161 FKE140:FKJ161 FAI140:FAN161 EQM140:EQR161 EGQ140:EGV161 DWU140:DWZ161 DMY140:DND161 DDC140:DDH161 CTG140:CTL161 CJK140:CJP161 BZO140:BZT161 BPS140:BPX161 BFW140:BGB161 AWA140:AWF161 AME140:AMJ161 ACI140:ACN161 SM140:SR161 IQ140:IV161 WVI5:WVL217 WLB5:WLP62 WBF5:WBT62 VRJ5:VRX62 VHN5:VIB62 UXR5:UYF62 UNV5:UOJ62 UDZ5:UEN62 TUD5:TUR62 TKH5:TKV62 TAL5:TAZ62 SQP5:SRD62 SGT5:SHH62 RWX5:RXL62 RNB5:RNP62 RDF5:RDT62 QTJ5:QTX62 QJN5:QKB62 PZR5:QAF62 PPV5:PQJ62 PFZ5:PGN62 OWD5:OWR62 OMH5:OMV62 OCL5:OCZ62 NSP5:NTD62 NIT5:NJH62 MYX5:MZL62 MPB5:MPP62 MFF5:MFT62 LVJ5:LVX62 LLN5:LMB62 LBR5:LCF62 KRV5:KSJ62 KHZ5:KIN62 JYD5:JYR62 JOH5:JOV62 JEL5:JEZ62 IUP5:IVD62 IKT5:ILH62 IAX5:IBL62 HRB5:HRP62 HHF5:HHT62 GXJ5:GXX62 GNN5:GOB62 GDR5:GEF62 FTV5:FUJ62 FJZ5:FKN62 FAD5:FAR62 EQH5:EQV62 EGL5:EGZ62 DWP5:DXD62 DMT5:DNH62 DCX5:DDL62 CTB5:CTP62 CJF5:CJT62 BZJ5:BZX62 BPN5:BQB62 BFR5:BGF62 AVV5:AWJ62 ALZ5:AMN62 ACD5:ACR62 SH5:SV62 IL5:IZ62 B5:O62 WUX5:WVH62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AO123"/>
  <sheetViews>
    <sheetView workbookViewId="0"/>
  </sheetViews>
  <sheetFormatPr defaultColWidth="9.140625" defaultRowHeight="12.75" x14ac:dyDescent="0.2"/>
  <cols>
    <col min="1" max="2" width="6.7109375" style="1" customWidth="1"/>
    <col min="3" max="3" width="23.7109375" style="1" bestFit="1" customWidth="1"/>
    <col min="4" max="8" width="24.42578125" style="1" bestFit="1" customWidth="1"/>
    <col min="9" max="23" width="24.5703125" style="1" customWidth="1"/>
    <col min="24" max="24" width="26.140625" style="1" customWidth="1"/>
    <col min="25" max="32" width="24.5703125" style="1" customWidth="1"/>
    <col min="33" max="33" width="40" style="1" bestFit="1" customWidth="1"/>
    <col min="34" max="34" width="17" style="1" bestFit="1" customWidth="1"/>
    <col min="35" max="35" width="13.85546875" style="1" bestFit="1" customWidth="1"/>
    <col min="36" max="36" width="13.42578125" style="1" bestFit="1" customWidth="1"/>
    <col min="37" max="37" width="19.85546875" style="1" bestFit="1" customWidth="1"/>
    <col min="38" max="38" width="12.140625" style="1" bestFit="1" customWidth="1"/>
    <col min="39" max="39" width="17.42578125" style="1" bestFit="1" customWidth="1"/>
    <col min="40" max="40" width="17.5703125" style="1" bestFit="1" customWidth="1"/>
    <col min="41" max="41" width="27.7109375" style="1" bestFit="1" customWidth="1"/>
    <col min="42" max="43" width="9.140625" style="1"/>
    <col min="44" max="44" width="18.7109375" style="1" bestFit="1" customWidth="1"/>
    <col min="45" max="16384" width="9.140625" style="1"/>
  </cols>
  <sheetData>
    <row r="1" spans="2:41" x14ac:dyDescent="0.2">
      <c r="J1" s="49" t="s">
        <v>142</v>
      </c>
    </row>
    <row r="2" spans="2:41" x14ac:dyDescent="0.2">
      <c r="D2" s="113" t="s">
        <v>184</v>
      </c>
      <c r="E2" s="113" t="s">
        <v>185</v>
      </c>
      <c r="F2" s="113" t="s">
        <v>186</v>
      </c>
      <c r="G2" s="113" t="s">
        <v>187</v>
      </c>
      <c r="H2" s="113" t="s">
        <v>188</v>
      </c>
      <c r="I2" s="113" t="s">
        <v>189</v>
      </c>
      <c r="J2" s="114"/>
    </row>
    <row r="3" spans="2:41" ht="13.5" thickBot="1" x14ac:dyDescent="0.25">
      <c r="C3" s="142" t="s">
        <v>135</v>
      </c>
      <c r="D3" s="141" t="s">
        <v>190</v>
      </c>
      <c r="E3" s="141" t="s">
        <v>190</v>
      </c>
      <c r="F3" s="113" t="s">
        <v>190</v>
      </c>
      <c r="G3" s="113" t="s">
        <v>190</v>
      </c>
      <c r="H3" s="113" t="s">
        <v>190</v>
      </c>
      <c r="I3" s="136" t="s">
        <v>190</v>
      </c>
      <c r="J3" s="139" t="str">
        <f>IFERROR(IF(INDEX(D3:I3,MATCH(J$2,D$2:I$2,0))=0,"",INDEX(D3:I3,MATCH(J$2,D$2:I$2,0))),"")</f>
        <v/>
      </c>
    </row>
    <row r="4" spans="2:41" x14ac:dyDescent="0.2">
      <c r="C4" s="199" t="s">
        <v>191</v>
      </c>
      <c r="D4" s="201" t="s">
        <v>192</v>
      </c>
      <c r="E4" s="48" t="s">
        <v>193</v>
      </c>
      <c r="F4" s="48" t="s">
        <v>194</v>
      </c>
      <c r="G4" s="48" t="s">
        <v>195</v>
      </c>
      <c r="H4" s="48" t="s">
        <v>196</v>
      </c>
      <c r="I4" s="135" t="s">
        <v>197</v>
      </c>
      <c r="J4" s="139" t="str">
        <f>IFERROR(IF(INDEX(D4:I4,MATCH(J$2,D$2:I$2,0))=0,"",INDEX(D4:I4,MATCH(J$2,D$2:I$2,0))),"")</f>
        <v/>
      </c>
    </row>
    <row r="5" spans="2:41" x14ac:dyDescent="0.2">
      <c r="C5" s="200" t="s">
        <v>184</v>
      </c>
      <c r="D5" s="201" t="s">
        <v>198</v>
      </c>
      <c r="E5" s="48" t="s">
        <v>199</v>
      </c>
      <c r="F5" s="48" t="s">
        <v>200</v>
      </c>
      <c r="G5" s="48" t="s">
        <v>201</v>
      </c>
      <c r="H5" s="48" t="s">
        <v>202</v>
      </c>
      <c r="I5" s="135" t="s">
        <v>203</v>
      </c>
      <c r="J5" s="139" t="str">
        <f t="shared" ref="J5:J24" si="0">IFERROR(IF(INDEX(D5:I5,MATCH(J$2,D$2:I$2,0))=0,"",INDEX(D5:I5,MATCH(J$2,D$2:I$2,0))),"")</f>
        <v/>
      </c>
      <c r="AF5"/>
      <c r="AG5"/>
      <c r="AH5"/>
      <c r="AI5"/>
      <c r="AJ5"/>
      <c r="AK5"/>
      <c r="AL5"/>
      <c r="AM5"/>
      <c r="AN5"/>
      <c r="AO5"/>
    </row>
    <row r="6" spans="2:41" x14ac:dyDescent="0.2">
      <c r="C6" s="200" t="s">
        <v>185</v>
      </c>
      <c r="D6" s="201" t="s">
        <v>204</v>
      </c>
      <c r="E6" s="48" t="s">
        <v>205</v>
      </c>
      <c r="F6" s="48" t="s">
        <v>206</v>
      </c>
      <c r="G6" s="48" t="s">
        <v>207</v>
      </c>
      <c r="H6" s="48" t="s">
        <v>208</v>
      </c>
      <c r="I6" s="135" t="s">
        <v>209</v>
      </c>
      <c r="J6" s="139" t="str">
        <f t="shared" si="0"/>
        <v/>
      </c>
    </row>
    <row r="7" spans="2:41" x14ac:dyDescent="0.2">
      <c r="C7" s="200" t="s">
        <v>186</v>
      </c>
      <c r="D7" s="201" t="s">
        <v>210</v>
      </c>
      <c r="E7" s="48" t="s">
        <v>211</v>
      </c>
      <c r="F7" s="48" t="s">
        <v>212</v>
      </c>
      <c r="G7" s="48" t="s">
        <v>213</v>
      </c>
      <c r="H7" s="48" t="s">
        <v>214</v>
      </c>
      <c r="I7" s="135" t="s">
        <v>215</v>
      </c>
      <c r="J7" s="139" t="str">
        <f t="shared" si="0"/>
        <v/>
      </c>
      <c r="L7" s="122" t="s">
        <v>969</v>
      </c>
    </row>
    <row r="8" spans="2:41" x14ac:dyDescent="0.2">
      <c r="C8" s="200" t="s">
        <v>187</v>
      </c>
      <c r="D8" s="201" t="s">
        <v>216</v>
      </c>
      <c r="E8" s="48" t="s">
        <v>217</v>
      </c>
      <c r="F8" s="48" t="s">
        <v>218</v>
      </c>
      <c r="G8" s="48" t="s">
        <v>219</v>
      </c>
      <c r="H8" s="48" t="s">
        <v>220</v>
      </c>
      <c r="I8" s="135" t="s">
        <v>221</v>
      </c>
      <c r="J8" s="139" t="str">
        <f t="shared" si="0"/>
        <v/>
      </c>
      <c r="L8" s="345" t="s">
        <v>631</v>
      </c>
    </row>
    <row r="9" spans="2:41" ht="12.75" customHeight="1" x14ac:dyDescent="0.2">
      <c r="C9" s="200" t="s">
        <v>188</v>
      </c>
      <c r="D9" s="201" t="s">
        <v>222</v>
      </c>
      <c r="E9" s="48" t="s">
        <v>223</v>
      </c>
      <c r="F9" s="48" t="s">
        <v>224</v>
      </c>
      <c r="G9" s="48" t="s">
        <v>225</v>
      </c>
      <c r="H9" s="48" t="s">
        <v>226</v>
      </c>
      <c r="I9" s="135" t="s">
        <v>227</v>
      </c>
      <c r="J9" s="139" t="str">
        <f t="shared" si="0"/>
        <v/>
      </c>
      <c r="L9" s="345" t="s">
        <v>619</v>
      </c>
    </row>
    <row r="10" spans="2:41" ht="12.75" customHeight="1" x14ac:dyDescent="0.2">
      <c r="C10" s="200" t="s">
        <v>189</v>
      </c>
      <c r="D10" s="201" t="s">
        <v>228</v>
      </c>
      <c r="E10" s="48" t="s">
        <v>229</v>
      </c>
      <c r="F10" s="48" t="s">
        <v>230</v>
      </c>
      <c r="G10" s="48" t="s">
        <v>231</v>
      </c>
      <c r="H10" s="48" t="s">
        <v>232</v>
      </c>
      <c r="I10" s="135" t="s">
        <v>233</v>
      </c>
      <c r="J10" s="139" t="str">
        <f t="shared" si="0"/>
        <v/>
      </c>
      <c r="L10" s="345" t="s">
        <v>968</v>
      </c>
    </row>
    <row r="11" spans="2:41" ht="12.75" customHeight="1" x14ac:dyDescent="0.2">
      <c r="D11" s="201" t="s">
        <v>234</v>
      </c>
      <c r="E11" s="48" t="s">
        <v>235</v>
      </c>
      <c r="F11" s="48" t="s">
        <v>236</v>
      </c>
      <c r="G11" s="48" t="s">
        <v>237</v>
      </c>
      <c r="H11" s="48" t="s">
        <v>238</v>
      </c>
      <c r="I11" s="135" t="s">
        <v>239</v>
      </c>
      <c r="J11" s="139" t="str">
        <f t="shared" si="0"/>
        <v/>
      </c>
    </row>
    <row r="12" spans="2:41" x14ac:dyDescent="0.2">
      <c r="D12" s="201" t="s">
        <v>240</v>
      </c>
      <c r="E12" s="48" t="s">
        <v>241</v>
      </c>
      <c r="F12" s="48" t="s">
        <v>242</v>
      </c>
      <c r="G12" s="48" t="s">
        <v>243</v>
      </c>
      <c r="H12" s="48" t="s">
        <v>244</v>
      </c>
      <c r="I12" s="135" t="s">
        <v>245</v>
      </c>
      <c r="J12" s="139" t="str">
        <f t="shared" si="0"/>
        <v/>
      </c>
    </row>
    <row r="13" spans="2:41" x14ac:dyDescent="0.2">
      <c r="B13" s="2"/>
      <c r="D13" s="201" t="s">
        <v>246</v>
      </c>
      <c r="E13" s="48" t="s">
        <v>247</v>
      </c>
      <c r="F13" s="48" t="s">
        <v>248</v>
      </c>
      <c r="G13" s="48" t="s">
        <v>249</v>
      </c>
      <c r="H13" s="48" t="s">
        <v>250</v>
      </c>
      <c r="I13" s="135" t="s">
        <v>251</v>
      </c>
      <c r="J13" s="139" t="str">
        <f t="shared" si="0"/>
        <v/>
      </c>
    </row>
    <row r="14" spans="2:41" x14ac:dyDescent="0.2">
      <c r="D14" s="201" t="s">
        <v>252</v>
      </c>
      <c r="E14" s="48" t="s">
        <v>253</v>
      </c>
      <c r="F14" s="48" t="s">
        <v>254</v>
      </c>
      <c r="G14" s="48" t="s">
        <v>255</v>
      </c>
      <c r="H14" s="48" t="s">
        <v>256</v>
      </c>
      <c r="I14" s="135" t="s">
        <v>257</v>
      </c>
      <c r="J14" s="139" t="str">
        <f t="shared" si="0"/>
        <v/>
      </c>
    </row>
    <row r="15" spans="2:41" x14ac:dyDescent="0.2">
      <c r="D15" s="201" t="s">
        <v>258</v>
      </c>
      <c r="E15" s="48" t="s">
        <v>259</v>
      </c>
      <c r="F15" s="48" t="s">
        <v>260</v>
      </c>
      <c r="G15" s="48" t="s">
        <v>261</v>
      </c>
      <c r="H15" s="48" t="s">
        <v>262</v>
      </c>
      <c r="I15" s="135" t="s">
        <v>263</v>
      </c>
      <c r="J15" s="139" t="str">
        <f t="shared" si="0"/>
        <v/>
      </c>
    </row>
    <row r="16" spans="2:41" x14ac:dyDescent="0.2">
      <c r="D16" s="201" t="s">
        <v>264</v>
      </c>
      <c r="E16" s="48" t="s">
        <v>265</v>
      </c>
      <c r="F16" s="48" t="s">
        <v>266</v>
      </c>
      <c r="G16" s="48" t="s">
        <v>267</v>
      </c>
      <c r="H16" s="48" t="s">
        <v>268</v>
      </c>
      <c r="I16" s="135" t="s">
        <v>269</v>
      </c>
      <c r="J16" s="139" t="str">
        <f t="shared" si="0"/>
        <v/>
      </c>
    </row>
    <row r="17" spans="4:30" x14ac:dyDescent="0.2">
      <c r="D17" s="201" t="s">
        <v>270</v>
      </c>
      <c r="E17" s="48" t="s">
        <v>271</v>
      </c>
      <c r="F17" s="48" t="s">
        <v>272</v>
      </c>
      <c r="G17" s="48" t="s">
        <v>273</v>
      </c>
      <c r="H17" s="48" t="s">
        <v>274</v>
      </c>
      <c r="I17" s="135" t="s">
        <v>275</v>
      </c>
      <c r="J17" s="139" t="str">
        <f t="shared" si="0"/>
        <v/>
      </c>
    </row>
    <row r="18" spans="4:30" x14ac:dyDescent="0.2">
      <c r="D18" s="201" t="s">
        <v>276</v>
      </c>
      <c r="E18" s="48" t="s">
        <v>277</v>
      </c>
      <c r="F18" s="48" t="s">
        <v>278</v>
      </c>
      <c r="G18" s="48" t="s">
        <v>279</v>
      </c>
      <c r="H18" s="48" t="s">
        <v>280</v>
      </c>
      <c r="I18" s="135" t="s">
        <v>281</v>
      </c>
      <c r="J18" s="139" t="str">
        <f t="shared" si="0"/>
        <v/>
      </c>
    </row>
    <row r="19" spans="4:30" x14ac:dyDescent="0.2">
      <c r="D19" s="201" t="s">
        <v>282</v>
      </c>
      <c r="E19" s="48" t="s">
        <v>283</v>
      </c>
      <c r="F19" s="48" t="s">
        <v>284</v>
      </c>
      <c r="G19" s="48" t="s">
        <v>285</v>
      </c>
      <c r="H19" s="48" t="s">
        <v>286</v>
      </c>
      <c r="I19" s="135" t="s">
        <v>287</v>
      </c>
      <c r="J19" s="139" t="str">
        <f t="shared" si="0"/>
        <v/>
      </c>
    </row>
    <row r="20" spans="4:30" x14ac:dyDescent="0.2">
      <c r="D20" s="201" t="s">
        <v>288</v>
      </c>
      <c r="E20" s="48" t="s">
        <v>289</v>
      </c>
      <c r="F20" s="48" t="s">
        <v>290</v>
      </c>
      <c r="G20" s="48" t="s">
        <v>291</v>
      </c>
      <c r="H20" s="48" t="s">
        <v>292</v>
      </c>
      <c r="I20" s="135" t="s">
        <v>293</v>
      </c>
      <c r="J20" s="139" t="str">
        <f t="shared" si="0"/>
        <v/>
      </c>
      <c r="L20" s="122" t="s">
        <v>958</v>
      </c>
    </row>
    <row r="21" spans="4:30" x14ac:dyDescent="0.2">
      <c r="D21" s="201" t="s">
        <v>294</v>
      </c>
      <c r="E21" s="48" t="s">
        <v>295</v>
      </c>
      <c r="F21" s="48" t="s">
        <v>296</v>
      </c>
      <c r="G21" s="48" t="s">
        <v>297</v>
      </c>
      <c r="H21" s="48" t="s">
        <v>298</v>
      </c>
      <c r="I21" s="135" t="s">
        <v>299</v>
      </c>
      <c r="J21" s="139" t="str">
        <f t="shared" si="0"/>
        <v/>
      </c>
      <c r="L21" s="345" t="s">
        <v>851</v>
      </c>
    </row>
    <row r="22" spans="4:30" x14ac:dyDescent="0.2">
      <c r="D22" s="201" t="s">
        <v>300</v>
      </c>
      <c r="E22" s="48" t="s">
        <v>301</v>
      </c>
      <c r="F22" s="48" t="s">
        <v>302</v>
      </c>
      <c r="G22" s="48" t="s">
        <v>303</v>
      </c>
      <c r="H22" s="48" t="s">
        <v>304</v>
      </c>
      <c r="I22" s="135" t="s">
        <v>305</v>
      </c>
      <c r="J22" s="139" t="str">
        <f t="shared" si="0"/>
        <v/>
      </c>
      <c r="L22" s="345" t="s">
        <v>852</v>
      </c>
    </row>
    <row r="23" spans="4:30" x14ac:dyDescent="0.2">
      <c r="D23" s="201" t="s">
        <v>306</v>
      </c>
      <c r="E23" s="48" t="s">
        <v>307</v>
      </c>
      <c r="F23" s="48" t="s">
        <v>308</v>
      </c>
      <c r="G23" s="48" t="s">
        <v>309</v>
      </c>
      <c r="H23" s="48" t="s">
        <v>310</v>
      </c>
      <c r="I23" s="135" t="s">
        <v>311</v>
      </c>
      <c r="J23" s="139" t="str">
        <f t="shared" si="0"/>
        <v/>
      </c>
      <c r="L23" s="345" t="s">
        <v>959</v>
      </c>
    </row>
    <row r="24" spans="4:30" x14ac:dyDescent="0.2">
      <c r="D24" s="201" t="s">
        <v>312</v>
      </c>
      <c r="E24" s="48" t="s">
        <v>313</v>
      </c>
      <c r="F24" s="48" t="s">
        <v>314</v>
      </c>
      <c r="G24" s="48" t="s">
        <v>315</v>
      </c>
      <c r="H24" s="48" t="s">
        <v>316</v>
      </c>
      <c r="I24" s="135" t="s">
        <v>317</v>
      </c>
      <c r="J24" s="139" t="str">
        <f t="shared" si="0"/>
        <v/>
      </c>
      <c r="L24" s="345" t="s">
        <v>874</v>
      </c>
    </row>
    <row r="25" spans="4:30" x14ac:dyDescent="0.2">
      <c r="J25" s="137"/>
    </row>
    <row r="26" spans="4:30" x14ac:dyDescent="0.2">
      <c r="J26" s="137"/>
    </row>
    <row r="27" spans="4:30" ht="13.5" thickBot="1" x14ac:dyDescent="0.25">
      <c r="D27" s="107" t="s">
        <v>612</v>
      </c>
      <c r="J27" s="49" t="s">
        <v>141</v>
      </c>
      <c r="L27" s="122" t="s">
        <v>921</v>
      </c>
      <c r="N27" s="49" t="s">
        <v>932</v>
      </c>
      <c r="O27" s="49" t="s">
        <v>931</v>
      </c>
      <c r="P27" s="49" t="s">
        <v>933</v>
      </c>
      <c r="Q27" s="49" t="s">
        <v>934</v>
      </c>
      <c r="R27" s="49" t="s">
        <v>935</v>
      </c>
      <c r="S27" s="49" t="s">
        <v>936</v>
      </c>
      <c r="T27" s="49" t="s">
        <v>947</v>
      </c>
      <c r="U27" s="49" t="s">
        <v>937</v>
      </c>
      <c r="V27" s="49" t="s">
        <v>938</v>
      </c>
      <c r="W27" s="49" t="s">
        <v>939</v>
      </c>
      <c r="X27" s="49" t="s">
        <v>940</v>
      </c>
      <c r="Y27" s="49" t="s">
        <v>941</v>
      </c>
      <c r="Z27" s="49" t="s">
        <v>942</v>
      </c>
      <c r="AA27" s="49" t="s">
        <v>943</v>
      </c>
      <c r="AB27" s="49" t="s">
        <v>944</v>
      </c>
      <c r="AC27" s="49" t="s">
        <v>945</v>
      </c>
      <c r="AD27" s="49" t="s">
        <v>946</v>
      </c>
    </row>
    <row r="28" spans="4:30" x14ac:dyDescent="0.2">
      <c r="D28" s="115" t="s">
        <v>362</v>
      </c>
      <c r="E28" s="140" t="str">
        <f>D28</f>
        <v>Välj Vara/Tjanst</v>
      </c>
      <c r="F28" s="140" t="str">
        <f>E28</f>
        <v>Välj Vara/Tjanst</v>
      </c>
      <c r="G28" s="140" t="str">
        <f>F28</f>
        <v>Välj Vara/Tjanst</v>
      </c>
      <c r="H28" s="140" t="str">
        <f>G28</f>
        <v>Välj Vara/Tjanst</v>
      </c>
      <c r="I28" s="140" t="str">
        <f>H28</f>
        <v>Välj Vara/Tjanst</v>
      </c>
      <c r="J28" s="138" t="e">
        <f>INDEX(D28:I28,MATCH(J$2,D$2:I$2,0))</f>
        <v>#N/A</v>
      </c>
      <c r="L28" s="48" t="s">
        <v>876</v>
      </c>
      <c r="N28" s="339"/>
      <c r="O28" s="339"/>
      <c r="P28" s="339"/>
      <c r="Q28" s="339"/>
      <c r="R28" s="339"/>
      <c r="S28" s="339"/>
      <c r="T28" s="339"/>
      <c r="U28" s="339"/>
      <c r="V28" s="339"/>
      <c r="W28" s="339"/>
      <c r="X28" s="339"/>
      <c r="Y28" s="339"/>
      <c r="Z28" s="339"/>
      <c r="AA28" s="339"/>
      <c r="AB28" s="339"/>
      <c r="AC28" s="339"/>
      <c r="AD28" s="339"/>
    </row>
    <row r="29" spans="4:30" x14ac:dyDescent="0.2">
      <c r="D29" s="201" t="s">
        <v>192</v>
      </c>
      <c r="E29" s="201" t="s">
        <v>193</v>
      </c>
      <c r="F29" s="48" t="s">
        <v>194</v>
      </c>
      <c r="G29" s="48" t="s">
        <v>195</v>
      </c>
      <c r="H29" s="48" t="s">
        <v>196</v>
      </c>
      <c r="I29" s="135" t="s">
        <v>197</v>
      </c>
      <c r="J29" s="139" t="str">
        <f>IFERROR(IF(INDEX(D29:I29,MATCH(J$2,D$2:I$2,0))=0,"",INDEX(D29:I29,MATCH(J$2,D$2:I$2,0))),"")</f>
        <v/>
      </c>
      <c r="L29" s="48" t="s">
        <v>864</v>
      </c>
      <c r="N29" s="339" t="s">
        <v>849</v>
      </c>
      <c r="O29" s="339" t="s">
        <v>851</v>
      </c>
      <c r="P29" s="339" t="s">
        <v>858</v>
      </c>
      <c r="Q29" s="339" t="s">
        <v>849</v>
      </c>
      <c r="R29" s="339" t="s">
        <v>855</v>
      </c>
      <c r="S29" s="339" t="s">
        <v>849</v>
      </c>
      <c r="T29" s="339" t="s">
        <v>849</v>
      </c>
      <c r="U29" s="339" t="s">
        <v>924</v>
      </c>
      <c r="V29" s="339" t="s">
        <v>849</v>
      </c>
      <c r="W29" s="339" t="s">
        <v>853</v>
      </c>
      <c r="X29" s="339" t="s">
        <v>853</v>
      </c>
      <c r="Y29" s="339" t="s">
        <v>853</v>
      </c>
      <c r="Z29" s="339" t="s">
        <v>849</v>
      </c>
      <c r="AA29" s="339" t="s">
        <v>849</v>
      </c>
      <c r="AB29" s="339" t="s">
        <v>849</v>
      </c>
      <c r="AC29" s="339" t="s">
        <v>849</v>
      </c>
      <c r="AD29" s="339" t="s">
        <v>849</v>
      </c>
    </row>
    <row r="30" spans="4:30" x14ac:dyDescent="0.2">
      <c r="D30" s="201" t="s">
        <v>198</v>
      </c>
      <c r="E30" s="201" t="s">
        <v>199</v>
      </c>
      <c r="F30" s="48" t="s">
        <v>200</v>
      </c>
      <c r="G30" s="48" t="s">
        <v>201</v>
      </c>
      <c r="H30" s="48" t="s">
        <v>202</v>
      </c>
      <c r="I30" s="135" t="s">
        <v>203</v>
      </c>
      <c r="J30" s="139" t="str">
        <f t="shared" ref="J30:J53" si="1">IFERROR(IF(INDEX(D30:I30,MATCH(J$2,D$2:I$2,0))=0,"",INDEX(D30:I30,MATCH(J$2,D$2:I$2,0))),"")</f>
        <v/>
      </c>
      <c r="L30" s="48" t="s">
        <v>873</v>
      </c>
      <c r="N30" s="339" t="s">
        <v>850</v>
      </c>
      <c r="O30" s="339" t="s">
        <v>858</v>
      </c>
      <c r="P30" s="339" t="s">
        <v>857</v>
      </c>
      <c r="Q30" s="339" t="s">
        <v>850</v>
      </c>
      <c r="R30" s="339" t="s">
        <v>925</v>
      </c>
      <c r="S30" s="339" t="s">
        <v>851</v>
      </c>
      <c r="T30" s="339" t="s">
        <v>851</v>
      </c>
      <c r="U30" s="339" t="s">
        <v>926</v>
      </c>
      <c r="V30" s="339" t="s">
        <v>851</v>
      </c>
      <c r="W30" s="339" t="s">
        <v>854</v>
      </c>
      <c r="X30" s="339" t="s">
        <v>854</v>
      </c>
      <c r="Y30" s="339" t="s">
        <v>854</v>
      </c>
      <c r="Z30" s="339" t="s">
        <v>850</v>
      </c>
      <c r="AA30" s="339" t="s">
        <v>851</v>
      </c>
      <c r="AB30" s="339" t="s">
        <v>851</v>
      </c>
      <c r="AC30" s="339" t="s">
        <v>850</v>
      </c>
      <c r="AD30" s="339" t="s">
        <v>851</v>
      </c>
    </row>
    <row r="31" spans="4:30" x14ac:dyDescent="0.2">
      <c r="D31" s="201" t="s">
        <v>204</v>
      </c>
      <c r="E31" s="201" t="s">
        <v>205</v>
      </c>
      <c r="F31" s="48" t="s">
        <v>206</v>
      </c>
      <c r="G31" s="48" t="s">
        <v>207</v>
      </c>
      <c r="H31" s="48" t="s">
        <v>208</v>
      </c>
      <c r="I31" s="135" t="s">
        <v>209</v>
      </c>
      <c r="J31" s="139" t="str">
        <f t="shared" si="1"/>
        <v/>
      </c>
      <c r="N31" s="339" t="s">
        <v>851</v>
      </c>
      <c r="O31"/>
      <c r="P31"/>
      <c r="Q31" s="339" t="s">
        <v>851</v>
      </c>
      <c r="R31"/>
      <c r="S31"/>
      <c r="T31" s="339" t="s">
        <v>853</v>
      </c>
      <c r="U31" s="339" t="s">
        <v>927</v>
      </c>
      <c r="V31" s="339" t="s">
        <v>852</v>
      </c>
      <c r="W31" s="339" t="s">
        <v>851</v>
      </c>
      <c r="X31"/>
      <c r="Y31" s="339" t="s">
        <v>855</v>
      </c>
      <c r="Z31" s="339" t="s">
        <v>851</v>
      </c>
      <c r="AA31" s="339" t="s">
        <v>853</v>
      </c>
      <c r="AB31" s="339" t="s">
        <v>853</v>
      </c>
      <c r="AC31" s="339" t="s">
        <v>851</v>
      </c>
      <c r="AD31" s="339" t="s">
        <v>884</v>
      </c>
    </row>
    <row r="32" spans="4:30" x14ac:dyDescent="0.2">
      <c r="D32" s="201" t="s">
        <v>210</v>
      </c>
      <c r="E32" s="201" t="s">
        <v>211</v>
      </c>
      <c r="F32" s="48" t="s">
        <v>212</v>
      </c>
      <c r="G32" s="48" t="s">
        <v>213</v>
      </c>
      <c r="H32" s="48" t="s">
        <v>214</v>
      </c>
      <c r="I32" s="135" t="s">
        <v>215</v>
      </c>
      <c r="J32" s="139" t="str">
        <f t="shared" si="1"/>
        <v/>
      </c>
      <c r="L32" s="122" t="s">
        <v>922</v>
      </c>
      <c r="N32" s="339" t="s">
        <v>852</v>
      </c>
      <c r="O32" s="49" t="s">
        <v>948</v>
      </c>
      <c r="P32"/>
      <c r="Q32" s="339" t="s">
        <v>852</v>
      </c>
      <c r="R32"/>
      <c r="S32"/>
      <c r="T32" s="339" t="s">
        <v>854</v>
      </c>
      <c r="U32" s="339" t="s">
        <v>928</v>
      </c>
      <c r="V32"/>
      <c r="W32"/>
      <c r="X32"/>
      <c r="Y32" s="339" t="s">
        <v>857</v>
      </c>
      <c r="Z32" s="339" t="s">
        <v>852</v>
      </c>
      <c r="AA32" s="339" t="s">
        <v>854</v>
      </c>
      <c r="AB32" s="339" t="s">
        <v>854</v>
      </c>
      <c r="AC32" s="339" t="s">
        <v>852</v>
      </c>
      <c r="AD32" s="339" t="s">
        <v>854</v>
      </c>
    </row>
    <row r="33" spans="4:30" x14ac:dyDescent="0.2">
      <c r="D33" s="201" t="s">
        <v>216</v>
      </c>
      <c r="E33" s="201" t="s">
        <v>217</v>
      </c>
      <c r="F33" s="48" t="s">
        <v>218</v>
      </c>
      <c r="G33" s="48" t="s">
        <v>219</v>
      </c>
      <c r="H33" s="48" t="s">
        <v>220</v>
      </c>
      <c r="I33" s="135" t="s">
        <v>221</v>
      </c>
      <c r="J33" s="139" t="str">
        <f t="shared" si="1"/>
        <v/>
      </c>
      <c r="L33" s="48" t="s">
        <v>876</v>
      </c>
      <c r="N33" s="339" t="s">
        <v>853</v>
      </c>
      <c r="O33" s="339"/>
      <c r="P33"/>
      <c r="Q33" s="339" t="s">
        <v>853</v>
      </c>
      <c r="R33"/>
      <c r="S33"/>
      <c r="T33" s="339" t="s">
        <v>925</v>
      </c>
      <c r="U33"/>
      <c r="V33"/>
      <c r="W33"/>
      <c r="X33"/>
      <c r="Y33"/>
      <c r="Z33" s="339" t="s">
        <v>853</v>
      </c>
      <c r="AA33" s="339" t="s">
        <v>884</v>
      </c>
      <c r="AB33"/>
      <c r="AC33" s="339" t="s">
        <v>853</v>
      </c>
    </row>
    <row r="34" spans="4:30" x14ac:dyDescent="0.2">
      <c r="D34" s="201" t="s">
        <v>222</v>
      </c>
      <c r="E34" s="201" t="s">
        <v>223</v>
      </c>
      <c r="F34" s="48" t="s">
        <v>224</v>
      </c>
      <c r="G34" s="48" t="s">
        <v>225</v>
      </c>
      <c r="H34" s="48" t="s">
        <v>226</v>
      </c>
      <c r="I34" s="135" t="s">
        <v>227</v>
      </c>
      <c r="J34" s="139" t="str">
        <f t="shared" si="1"/>
        <v/>
      </c>
      <c r="L34" s="48" t="s">
        <v>864</v>
      </c>
      <c r="N34" s="339" t="s">
        <v>854</v>
      </c>
      <c r="O34" s="339" t="s">
        <v>856</v>
      </c>
      <c r="P34"/>
      <c r="Q34" s="339" t="s">
        <v>854</v>
      </c>
      <c r="R34"/>
      <c r="S34"/>
      <c r="T34" s="339" t="s">
        <v>929</v>
      </c>
      <c r="U34"/>
      <c r="V34"/>
      <c r="W34"/>
      <c r="X34"/>
      <c r="Y34"/>
      <c r="Z34" s="339" t="s">
        <v>854</v>
      </c>
      <c r="AA34"/>
      <c r="AB34"/>
      <c r="AC34" s="339" t="s">
        <v>854</v>
      </c>
      <c r="AD34"/>
    </row>
    <row r="35" spans="4:30" x14ac:dyDescent="0.2">
      <c r="D35" s="201" t="s">
        <v>228</v>
      </c>
      <c r="E35" s="201" t="s">
        <v>229</v>
      </c>
      <c r="F35" s="48" t="s">
        <v>230</v>
      </c>
      <c r="G35" s="48" t="s">
        <v>231</v>
      </c>
      <c r="H35" s="48" t="s">
        <v>232</v>
      </c>
      <c r="I35" s="135" t="s">
        <v>233</v>
      </c>
      <c r="J35" s="139" t="str">
        <f t="shared" si="1"/>
        <v/>
      </c>
      <c r="N35" s="339" t="s">
        <v>855</v>
      </c>
      <c r="O35"/>
      <c r="P35"/>
      <c r="Q35" s="339" t="s">
        <v>855</v>
      </c>
      <c r="R35"/>
      <c r="S35"/>
      <c r="T35" s="339" t="s">
        <v>858</v>
      </c>
      <c r="U35"/>
      <c r="V35"/>
      <c r="W35"/>
      <c r="X35"/>
      <c r="Y35"/>
      <c r="Z35" s="339" t="s">
        <v>855</v>
      </c>
      <c r="AA35"/>
      <c r="AB35"/>
      <c r="AC35" s="339" t="s">
        <v>855</v>
      </c>
      <c r="AD35"/>
    </row>
    <row r="36" spans="4:30" x14ac:dyDescent="0.2">
      <c r="D36" s="201" t="s">
        <v>234</v>
      </c>
      <c r="E36" s="201" t="s">
        <v>235</v>
      </c>
      <c r="F36" s="48" t="s">
        <v>236</v>
      </c>
      <c r="G36" s="48" t="s">
        <v>237</v>
      </c>
      <c r="H36" s="48" t="s">
        <v>238</v>
      </c>
      <c r="I36" s="135" t="s">
        <v>239</v>
      </c>
      <c r="J36" s="139" t="str">
        <f t="shared" si="1"/>
        <v/>
      </c>
      <c r="L36" s="122" t="s">
        <v>920</v>
      </c>
      <c r="N36" s="339" t="s">
        <v>925</v>
      </c>
      <c r="O36"/>
      <c r="P36"/>
      <c r="Q36" s="339" t="s">
        <v>925</v>
      </c>
      <c r="R36"/>
      <c r="S36"/>
      <c r="T36"/>
      <c r="U36"/>
      <c r="V36"/>
      <c r="W36"/>
      <c r="X36"/>
      <c r="Y36"/>
      <c r="Z36" s="339" t="s">
        <v>925</v>
      </c>
      <c r="AA36"/>
      <c r="AB36"/>
      <c r="AC36" s="339" t="s">
        <v>925</v>
      </c>
      <c r="AD36"/>
    </row>
    <row r="37" spans="4:30" x14ac:dyDescent="0.2">
      <c r="D37" s="201" t="s">
        <v>240</v>
      </c>
      <c r="E37" s="201" t="s">
        <v>241</v>
      </c>
      <c r="F37" s="48" t="s">
        <v>242</v>
      </c>
      <c r="G37" s="48" t="s">
        <v>243</v>
      </c>
      <c r="H37" s="48" t="s">
        <v>244</v>
      </c>
      <c r="I37" s="135" t="s">
        <v>245</v>
      </c>
      <c r="J37" s="139" t="str">
        <f t="shared" si="1"/>
        <v/>
      </c>
      <c r="L37" s="48" t="s">
        <v>864</v>
      </c>
      <c r="N37" s="339" t="s">
        <v>929</v>
      </c>
      <c r="O37"/>
      <c r="P37"/>
      <c r="Q37" s="339" t="s">
        <v>929</v>
      </c>
      <c r="R37"/>
      <c r="S37"/>
      <c r="T37"/>
      <c r="U37"/>
      <c r="V37"/>
      <c r="W37"/>
      <c r="X37"/>
      <c r="Y37"/>
      <c r="Z37" s="339" t="s">
        <v>929</v>
      </c>
      <c r="AA37"/>
      <c r="AB37"/>
      <c r="AC37" s="339" t="s">
        <v>929</v>
      </c>
      <c r="AD37"/>
    </row>
    <row r="38" spans="4:30" x14ac:dyDescent="0.2">
      <c r="D38" s="201" t="s">
        <v>246</v>
      </c>
      <c r="E38" s="201" t="s">
        <v>247</v>
      </c>
      <c r="F38" s="48" t="s">
        <v>248</v>
      </c>
      <c r="G38" s="48" t="s">
        <v>249</v>
      </c>
      <c r="H38" s="48" t="s">
        <v>250</v>
      </c>
      <c r="I38" s="135" t="s">
        <v>251</v>
      </c>
      <c r="J38" s="139" t="str">
        <f t="shared" si="1"/>
        <v/>
      </c>
      <c r="L38" s="48" t="s">
        <v>873</v>
      </c>
      <c r="N38" s="339" t="s">
        <v>857</v>
      </c>
      <c r="O38"/>
      <c r="P38"/>
      <c r="Q38" s="339" t="s">
        <v>857</v>
      </c>
      <c r="R38"/>
      <c r="S38"/>
      <c r="T38"/>
      <c r="U38"/>
      <c r="V38"/>
      <c r="W38"/>
      <c r="X38"/>
      <c r="Y38"/>
      <c r="Z38" s="339" t="s">
        <v>857</v>
      </c>
      <c r="AA38"/>
      <c r="AB38"/>
      <c r="AC38" s="339" t="s">
        <v>857</v>
      </c>
      <c r="AD38"/>
    </row>
    <row r="39" spans="4:30" x14ac:dyDescent="0.2">
      <c r="D39" s="201" t="s">
        <v>252</v>
      </c>
      <c r="E39" s="201" t="s">
        <v>253</v>
      </c>
      <c r="F39" s="48" t="s">
        <v>254</v>
      </c>
      <c r="G39" s="48" t="s">
        <v>255</v>
      </c>
      <c r="H39" s="48" t="s">
        <v>256</v>
      </c>
      <c r="I39" s="135" t="s">
        <v>257</v>
      </c>
      <c r="J39" s="139" t="str">
        <f t="shared" si="1"/>
        <v/>
      </c>
      <c r="N39" s="339" t="s">
        <v>858</v>
      </c>
      <c r="O39"/>
      <c r="P39"/>
      <c r="Q39" s="339" t="s">
        <v>858</v>
      </c>
      <c r="R39"/>
      <c r="S39"/>
      <c r="T39"/>
      <c r="U39"/>
      <c r="V39"/>
      <c r="W39"/>
      <c r="X39"/>
      <c r="Y39"/>
      <c r="Z39" s="339" t="s">
        <v>858</v>
      </c>
      <c r="AA39"/>
      <c r="AB39"/>
      <c r="AC39" s="339" t="s">
        <v>858</v>
      </c>
      <c r="AD39"/>
    </row>
    <row r="40" spans="4:30" x14ac:dyDescent="0.2">
      <c r="D40" s="201" t="s">
        <v>258</v>
      </c>
      <c r="E40" s="201" t="s">
        <v>259</v>
      </c>
      <c r="F40" s="48" t="s">
        <v>260</v>
      </c>
      <c r="G40" s="48" t="s">
        <v>261</v>
      </c>
      <c r="H40" s="48" t="s">
        <v>262</v>
      </c>
      <c r="I40" s="135" t="s">
        <v>263</v>
      </c>
      <c r="J40" s="139" t="str">
        <f t="shared" si="1"/>
        <v/>
      </c>
      <c r="L40" s="122" t="s">
        <v>923</v>
      </c>
      <c r="N40" s="339" t="s">
        <v>930</v>
      </c>
      <c r="O40"/>
      <c r="P40"/>
      <c r="Q40"/>
      <c r="R40"/>
      <c r="S40"/>
      <c r="T40"/>
      <c r="U40"/>
      <c r="V40"/>
      <c r="W40"/>
      <c r="X40"/>
      <c r="Y40"/>
      <c r="Z40" s="339" t="s">
        <v>930</v>
      </c>
      <c r="AA40"/>
      <c r="AB40"/>
      <c r="AC40" s="339" t="s">
        <v>930</v>
      </c>
      <c r="AD40"/>
    </row>
    <row r="41" spans="4:30" x14ac:dyDescent="0.2">
      <c r="D41" s="201" t="s">
        <v>264</v>
      </c>
      <c r="E41" s="201" t="s">
        <v>265</v>
      </c>
      <c r="F41" s="48" t="s">
        <v>266</v>
      </c>
      <c r="G41" s="48" t="s">
        <v>267</v>
      </c>
      <c r="H41" s="48" t="s">
        <v>268</v>
      </c>
      <c r="I41" s="135" t="s">
        <v>269</v>
      </c>
      <c r="J41" s="139" t="str">
        <f t="shared" si="1"/>
        <v/>
      </c>
      <c r="L41" s="48" t="s">
        <v>873</v>
      </c>
      <c r="N41"/>
      <c r="O41"/>
      <c r="P41"/>
      <c r="Q41"/>
      <c r="R41"/>
      <c r="S41"/>
      <c r="T41"/>
      <c r="U41"/>
      <c r="V41"/>
      <c r="W41"/>
      <c r="X41"/>
      <c r="Y41"/>
      <c r="Z41" s="339" t="s">
        <v>924</v>
      </c>
      <c r="AA41"/>
      <c r="AB41"/>
      <c r="AC41" s="339" t="s">
        <v>924</v>
      </c>
      <c r="AD41"/>
    </row>
    <row r="42" spans="4:30" x14ac:dyDescent="0.2">
      <c r="D42" s="201" t="s">
        <v>270</v>
      </c>
      <c r="E42" s="201" t="s">
        <v>271</v>
      </c>
      <c r="F42" s="48" t="s">
        <v>272</v>
      </c>
      <c r="G42" s="48" t="s">
        <v>273</v>
      </c>
      <c r="H42" s="48" t="s">
        <v>274</v>
      </c>
      <c r="I42" s="135" t="s">
        <v>275</v>
      </c>
      <c r="J42" s="139" t="str">
        <f t="shared" si="1"/>
        <v/>
      </c>
      <c r="L42" s="48" t="s">
        <v>876</v>
      </c>
      <c r="N42"/>
      <c r="O42"/>
      <c r="P42"/>
      <c r="Q42"/>
      <c r="R42"/>
      <c r="S42"/>
      <c r="T42"/>
      <c r="U42"/>
      <c r="V42"/>
      <c r="W42"/>
      <c r="X42"/>
      <c r="Y42"/>
      <c r="Z42" s="339" t="s">
        <v>926</v>
      </c>
      <c r="AA42"/>
      <c r="AB42"/>
      <c r="AC42" s="339" t="s">
        <v>926</v>
      </c>
      <c r="AD42"/>
    </row>
    <row r="43" spans="4:30" x14ac:dyDescent="0.2">
      <c r="D43" s="201" t="s">
        <v>276</v>
      </c>
      <c r="E43" s="201" t="s">
        <v>277</v>
      </c>
      <c r="F43" s="48" t="s">
        <v>278</v>
      </c>
      <c r="G43" s="48" t="s">
        <v>279</v>
      </c>
      <c r="H43" s="48" t="s">
        <v>280</v>
      </c>
      <c r="I43" s="135" t="s">
        <v>281</v>
      </c>
      <c r="J43" s="139" t="str">
        <f t="shared" si="1"/>
        <v/>
      </c>
      <c r="N43"/>
      <c r="O43"/>
      <c r="P43"/>
      <c r="Q43"/>
      <c r="R43"/>
      <c r="S43"/>
      <c r="T43"/>
      <c r="U43"/>
      <c r="V43"/>
      <c r="W43"/>
      <c r="X43"/>
      <c r="Y43"/>
      <c r="Z43" s="339" t="s">
        <v>927</v>
      </c>
      <c r="AA43"/>
      <c r="AC43" s="339" t="s">
        <v>927</v>
      </c>
      <c r="AD43"/>
    </row>
    <row r="44" spans="4:30" x14ac:dyDescent="0.2">
      <c r="D44" s="201" t="s">
        <v>282</v>
      </c>
      <c r="E44" s="201" t="s">
        <v>283</v>
      </c>
      <c r="F44" s="48" t="s">
        <v>284</v>
      </c>
      <c r="G44" s="48" t="s">
        <v>285</v>
      </c>
      <c r="H44" s="48" t="s">
        <v>286</v>
      </c>
      <c r="I44" s="135" t="s">
        <v>287</v>
      </c>
      <c r="J44" s="139" t="str">
        <f t="shared" si="1"/>
        <v/>
      </c>
      <c r="L44" s="122" t="s">
        <v>867</v>
      </c>
      <c r="N44"/>
      <c r="O44"/>
      <c r="P44"/>
      <c r="Q44"/>
      <c r="R44"/>
      <c r="S44"/>
      <c r="T44"/>
      <c r="U44"/>
      <c r="V44"/>
      <c r="W44"/>
      <c r="X44"/>
      <c r="Y44"/>
      <c r="Z44" s="339" t="s">
        <v>928</v>
      </c>
      <c r="AA44"/>
      <c r="AC44" s="339" t="s">
        <v>928</v>
      </c>
      <c r="AD44"/>
    </row>
    <row r="45" spans="4:30" x14ac:dyDescent="0.2">
      <c r="D45" s="201" t="s">
        <v>288</v>
      </c>
      <c r="E45" s="201" t="s">
        <v>289</v>
      </c>
      <c r="F45" s="48" t="s">
        <v>290</v>
      </c>
      <c r="G45" s="48" t="s">
        <v>291</v>
      </c>
      <c r="H45" s="48" t="s">
        <v>292</v>
      </c>
      <c r="I45" s="135" t="s">
        <v>293</v>
      </c>
      <c r="J45" s="139" t="str">
        <f t="shared" si="1"/>
        <v/>
      </c>
      <c r="L45" s="48" t="s">
        <v>868</v>
      </c>
    </row>
    <row r="46" spans="4:30" x14ac:dyDescent="0.2">
      <c r="D46" s="201" t="s">
        <v>294</v>
      </c>
      <c r="E46" s="201" t="s">
        <v>295</v>
      </c>
      <c r="F46" s="48" t="s">
        <v>296</v>
      </c>
      <c r="G46" s="48" t="s">
        <v>297</v>
      </c>
      <c r="H46" s="48" t="s">
        <v>298</v>
      </c>
      <c r="I46" s="135" t="s">
        <v>299</v>
      </c>
      <c r="J46" s="139" t="str">
        <f t="shared" si="1"/>
        <v/>
      </c>
      <c r="L46" s="48" t="s">
        <v>869</v>
      </c>
    </row>
    <row r="47" spans="4:30" x14ac:dyDescent="0.2">
      <c r="D47" s="201" t="s">
        <v>300</v>
      </c>
      <c r="E47" s="201" t="s">
        <v>301</v>
      </c>
      <c r="F47" s="48" t="s">
        <v>302</v>
      </c>
      <c r="G47" s="48" t="s">
        <v>303</v>
      </c>
      <c r="H47" s="48" t="s">
        <v>304</v>
      </c>
      <c r="I47" s="135" t="s">
        <v>305</v>
      </c>
      <c r="J47" s="139" t="str">
        <f t="shared" si="1"/>
        <v/>
      </c>
    </row>
    <row r="48" spans="4:30" x14ac:dyDescent="0.2">
      <c r="D48" s="201" t="s">
        <v>306</v>
      </c>
      <c r="E48" s="201" t="s">
        <v>307</v>
      </c>
      <c r="F48" s="48" t="s">
        <v>308</v>
      </c>
      <c r="G48" s="48" t="s">
        <v>309</v>
      </c>
      <c r="H48" s="48" t="s">
        <v>310</v>
      </c>
      <c r="I48" s="135" t="s">
        <v>311</v>
      </c>
      <c r="J48" s="139" t="str">
        <f t="shared" si="1"/>
        <v/>
      </c>
      <c r="L48" s="122" t="s">
        <v>866</v>
      </c>
    </row>
    <row r="49" spans="3:25" x14ac:dyDescent="0.2">
      <c r="D49" s="201" t="s">
        <v>312</v>
      </c>
      <c r="E49" s="201" t="s">
        <v>313</v>
      </c>
      <c r="F49" s="48" t="s">
        <v>314</v>
      </c>
      <c r="G49" s="48" t="s">
        <v>315</v>
      </c>
      <c r="H49" s="48" t="s">
        <v>316</v>
      </c>
      <c r="I49" s="135" t="s">
        <v>317</v>
      </c>
      <c r="J49" s="139" t="str">
        <f t="shared" si="1"/>
        <v/>
      </c>
      <c r="L49" s="48" t="s">
        <v>865</v>
      </c>
    </row>
    <row r="50" spans="3:25" x14ac:dyDescent="0.2">
      <c r="D50" s="201" t="s">
        <v>363</v>
      </c>
      <c r="E50" s="201" t="s">
        <v>364</v>
      </c>
      <c r="F50" s="48" t="s">
        <v>365</v>
      </c>
      <c r="G50" s="48" t="s">
        <v>366</v>
      </c>
      <c r="H50" s="48" t="s">
        <v>367</v>
      </c>
      <c r="I50" s="135" t="s">
        <v>368</v>
      </c>
      <c r="J50" s="139" t="str">
        <f t="shared" si="1"/>
        <v/>
      </c>
      <c r="L50" s="48" t="s">
        <v>864</v>
      </c>
    </row>
    <row r="51" spans="3:25" x14ac:dyDescent="0.2">
      <c r="D51" s="201" t="s">
        <v>369</v>
      </c>
      <c r="E51" s="201" t="s">
        <v>370</v>
      </c>
      <c r="F51" s="48" t="s">
        <v>371</v>
      </c>
      <c r="G51" s="48" t="s">
        <v>372</v>
      </c>
      <c r="H51" s="48" t="s">
        <v>373</v>
      </c>
      <c r="I51" s="135" t="s">
        <v>374</v>
      </c>
      <c r="J51" s="139" t="str">
        <f t="shared" si="1"/>
        <v/>
      </c>
      <c r="L51" s="48" t="s">
        <v>114</v>
      </c>
    </row>
    <row r="52" spans="3:25" x14ac:dyDescent="0.2">
      <c r="D52" s="201" t="s">
        <v>375</v>
      </c>
      <c r="E52" s="201" t="s">
        <v>376</v>
      </c>
      <c r="F52" s="48" t="s">
        <v>377</v>
      </c>
      <c r="G52" s="48" t="s">
        <v>378</v>
      </c>
      <c r="H52" s="48" t="s">
        <v>379</v>
      </c>
      <c r="I52" s="135" t="s">
        <v>380</v>
      </c>
      <c r="J52" s="139" t="str">
        <f t="shared" si="1"/>
        <v/>
      </c>
      <c r="R52" s="5"/>
    </row>
    <row r="53" spans="3:25" x14ac:dyDescent="0.2">
      <c r="D53" s="201" t="s">
        <v>381</v>
      </c>
      <c r="E53" s="201" t="s">
        <v>382</v>
      </c>
      <c r="F53" s="48" t="s">
        <v>383</v>
      </c>
      <c r="G53" s="48" t="s">
        <v>384</v>
      </c>
      <c r="H53" s="48" t="s">
        <v>385</v>
      </c>
      <c r="I53" s="135" t="s">
        <v>386</v>
      </c>
      <c r="J53" s="139" t="str">
        <f t="shared" si="1"/>
        <v/>
      </c>
      <c r="L53" s="122" t="s">
        <v>889</v>
      </c>
      <c r="R53" s="5"/>
    </row>
    <row r="54" spans="3:25" x14ac:dyDescent="0.2">
      <c r="L54" s="48" t="s">
        <v>114</v>
      </c>
      <c r="R54" s="5"/>
    </row>
    <row r="55" spans="3:25" ht="13.5" thickBot="1" x14ac:dyDescent="0.25">
      <c r="H55" s="49"/>
      <c r="I55" s="49"/>
      <c r="J55" s="49" t="s">
        <v>99</v>
      </c>
      <c r="K55" s="108"/>
      <c r="L55" s="48" t="s">
        <v>318</v>
      </c>
      <c r="W55" s="49"/>
      <c r="Y55" s="49"/>
    </row>
    <row r="56" spans="3:25" ht="13.5" thickBot="1" x14ac:dyDescent="0.25">
      <c r="C56" s="49"/>
      <c r="D56" s="122" t="s">
        <v>138</v>
      </c>
      <c r="F56" s="131" t="s">
        <v>127</v>
      </c>
      <c r="H56" s="131" t="s">
        <v>137</v>
      </c>
      <c r="J56" s="132" t="s">
        <v>77</v>
      </c>
    </row>
    <row r="57" spans="3:25" x14ac:dyDescent="0.2">
      <c r="C57" s="107"/>
      <c r="D57" s="123"/>
      <c r="E57" s="107"/>
      <c r="F57" s="130" t="s">
        <v>112</v>
      </c>
      <c r="H57" s="213" t="s">
        <v>318</v>
      </c>
      <c r="J57" s="133" t="s">
        <v>78</v>
      </c>
      <c r="K57" s="107"/>
      <c r="L57" s="107"/>
      <c r="M57" s="107"/>
    </row>
    <row r="58" spans="3:25" x14ac:dyDescent="0.2">
      <c r="C58" s="107"/>
      <c r="D58" s="124"/>
      <c r="E58" s="107"/>
      <c r="F58" s="126" t="s">
        <v>128</v>
      </c>
      <c r="H58" s="128" t="s">
        <v>114</v>
      </c>
      <c r="J58" s="133" t="s">
        <v>79</v>
      </c>
      <c r="K58" s="107"/>
      <c r="L58" s="107"/>
    </row>
    <row r="59" spans="3:25" ht="51.75" thickBot="1" x14ac:dyDescent="0.25">
      <c r="C59" s="107"/>
      <c r="D59" s="125" t="s">
        <v>339</v>
      </c>
      <c r="E59" s="107"/>
      <c r="F59" s="126" t="s">
        <v>129</v>
      </c>
      <c r="H59" s="128" t="s">
        <v>116</v>
      </c>
      <c r="J59" s="133" t="s">
        <v>80</v>
      </c>
      <c r="K59" s="107"/>
      <c r="L59" s="107"/>
    </row>
    <row r="60" spans="3:25" x14ac:dyDescent="0.2">
      <c r="C60" s="107"/>
      <c r="E60" s="107"/>
      <c r="F60" s="126" t="s">
        <v>130</v>
      </c>
      <c r="H60" s="128" t="s">
        <v>319</v>
      </c>
      <c r="J60" s="133" t="s">
        <v>81</v>
      </c>
      <c r="K60" s="107"/>
      <c r="L60" s="107"/>
    </row>
    <row r="61" spans="3:25" ht="13.5" thickBot="1" x14ac:dyDescent="0.25">
      <c r="C61" s="107"/>
      <c r="D61" s="49" t="s">
        <v>139</v>
      </c>
      <c r="E61" s="107"/>
      <c r="F61" s="126" t="s">
        <v>131</v>
      </c>
      <c r="H61" s="129" t="s">
        <v>115</v>
      </c>
      <c r="J61" s="133" t="s">
        <v>82</v>
      </c>
      <c r="K61" s="107"/>
      <c r="L61" s="107"/>
    </row>
    <row r="62" spans="3:25" x14ac:dyDescent="0.2">
      <c r="C62" s="107"/>
      <c r="D62" s="218" t="s">
        <v>136</v>
      </c>
      <c r="E62" s="107"/>
      <c r="F62" s="126" t="s">
        <v>132</v>
      </c>
      <c r="J62" s="133" t="s">
        <v>83</v>
      </c>
      <c r="K62" s="107"/>
      <c r="L62" s="107"/>
    </row>
    <row r="63" spans="3:25" x14ac:dyDescent="0.2">
      <c r="D63" s="219" t="s">
        <v>332</v>
      </c>
      <c r="F63" s="126" t="s">
        <v>133</v>
      </c>
      <c r="J63" s="133" t="s">
        <v>84</v>
      </c>
      <c r="K63" s="107"/>
      <c r="L63" s="107"/>
    </row>
    <row r="64" spans="3:25" ht="51.75" thickBot="1" x14ac:dyDescent="0.25">
      <c r="D64" s="220" t="s">
        <v>333</v>
      </c>
      <c r="F64" s="127" t="s">
        <v>134</v>
      </c>
      <c r="J64" s="133" t="s">
        <v>85</v>
      </c>
      <c r="K64" s="107"/>
      <c r="L64" s="107"/>
    </row>
    <row r="65" spans="3:17" ht="38.25" x14ac:dyDescent="0.2">
      <c r="D65" s="220" t="s">
        <v>334</v>
      </c>
      <c r="J65" s="133" t="s">
        <v>86</v>
      </c>
      <c r="K65" s="107"/>
      <c r="L65" s="107"/>
      <c r="O65" s="49"/>
    </row>
    <row r="66" spans="3:17" ht="26.25" thickBot="1" x14ac:dyDescent="0.25">
      <c r="D66" s="221" t="s">
        <v>335</v>
      </c>
      <c r="F66" s="21" t="s">
        <v>620</v>
      </c>
      <c r="J66" s="133" t="s">
        <v>98</v>
      </c>
      <c r="K66" s="107"/>
      <c r="L66" s="107"/>
      <c r="O66" s="29"/>
    </row>
    <row r="67" spans="3:17" x14ac:dyDescent="0.2">
      <c r="F67" s="123"/>
      <c r="J67" s="133" t="s">
        <v>87</v>
      </c>
      <c r="K67" s="107"/>
      <c r="L67" s="107"/>
      <c r="O67" s="29"/>
    </row>
    <row r="68" spans="3:17" ht="13.5" thickBot="1" x14ac:dyDescent="0.25">
      <c r="F68" s="134" t="s">
        <v>619</v>
      </c>
      <c r="J68" s="133" t="s">
        <v>88</v>
      </c>
      <c r="K68" s="107"/>
      <c r="L68" s="107"/>
      <c r="O68" s="29"/>
    </row>
    <row r="69" spans="3:17" x14ac:dyDescent="0.2">
      <c r="D69" s="189"/>
      <c r="J69" s="133" t="s">
        <v>89</v>
      </c>
      <c r="K69" s="107"/>
      <c r="L69" s="107"/>
      <c r="O69" s="29"/>
    </row>
    <row r="70" spans="3:17" x14ac:dyDescent="0.2">
      <c r="J70" s="133" t="s">
        <v>90</v>
      </c>
      <c r="K70" s="107"/>
      <c r="L70" s="107"/>
    </row>
    <row r="71" spans="3:17" x14ac:dyDescent="0.2">
      <c r="J71" s="133" t="s">
        <v>91</v>
      </c>
      <c r="K71" s="107"/>
      <c r="L71" s="107"/>
    </row>
    <row r="72" spans="3:17" x14ac:dyDescent="0.2">
      <c r="J72" s="133" t="s">
        <v>92</v>
      </c>
      <c r="K72" s="107"/>
      <c r="L72" s="107"/>
    </row>
    <row r="73" spans="3:17" x14ac:dyDescent="0.2">
      <c r="J73" s="133" t="s">
        <v>93</v>
      </c>
      <c r="K73" s="107"/>
      <c r="L73" s="107"/>
    </row>
    <row r="74" spans="3:17" x14ac:dyDescent="0.2">
      <c r="J74" s="133" t="s">
        <v>94</v>
      </c>
      <c r="K74" s="107"/>
      <c r="L74" s="107"/>
    </row>
    <row r="75" spans="3:17" ht="12.75" customHeight="1" x14ac:dyDescent="0.2">
      <c r="D75" s="116"/>
      <c r="E75" s="116"/>
      <c r="G75" s="116"/>
      <c r="H75" s="116"/>
      <c r="I75" s="116"/>
      <c r="J75" s="133" t="s">
        <v>95</v>
      </c>
      <c r="K75" s="107"/>
      <c r="L75" s="107"/>
    </row>
    <row r="76" spans="3:17" ht="12.75" customHeight="1" x14ac:dyDescent="0.2">
      <c r="D76" s="116"/>
      <c r="E76" s="116"/>
      <c r="G76" s="116"/>
      <c r="H76" s="116"/>
      <c r="I76" s="116"/>
      <c r="J76" s="133" t="s">
        <v>96</v>
      </c>
      <c r="K76" s="107"/>
      <c r="L76" s="107"/>
    </row>
    <row r="77" spans="3:17" ht="13.5" thickBot="1" x14ac:dyDescent="0.25">
      <c r="J77" s="134" t="s">
        <v>97</v>
      </c>
      <c r="K77" s="107"/>
      <c r="L77" s="107"/>
    </row>
    <row r="79" spans="3:17" x14ac:dyDescent="0.2">
      <c r="C79" s="49" t="s">
        <v>140</v>
      </c>
    </row>
    <row r="80" spans="3:17" x14ac:dyDescent="0.2">
      <c r="C80" s="113" t="s">
        <v>19</v>
      </c>
      <c r="D80" s="113" t="s">
        <v>20</v>
      </c>
      <c r="E80" s="113" t="s">
        <v>22</v>
      </c>
      <c r="F80" s="113" t="s">
        <v>4</v>
      </c>
      <c r="G80" s="113" t="s">
        <v>5</v>
      </c>
      <c r="H80" s="113" t="s">
        <v>7</v>
      </c>
      <c r="I80" s="113" t="s">
        <v>27</v>
      </c>
      <c r="J80" s="113" t="s">
        <v>28</v>
      </c>
      <c r="K80" s="113" t="s">
        <v>25</v>
      </c>
      <c r="L80" s="113" t="s">
        <v>21</v>
      </c>
      <c r="M80" s="113" t="s">
        <v>2</v>
      </c>
      <c r="N80" s="113" t="s">
        <v>23</v>
      </c>
      <c r="O80" s="113" t="s">
        <v>24</v>
      </c>
      <c r="P80" s="113" t="s">
        <v>8</v>
      </c>
      <c r="Q80" s="113" t="s">
        <v>26</v>
      </c>
    </row>
    <row r="81" spans="3:17" x14ac:dyDescent="0.2">
      <c r="C81" s="4"/>
      <c r="D81" s="4"/>
      <c r="E81" s="4"/>
      <c r="F81" s="4"/>
      <c r="G81" s="4"/>
      <c r="H81" s="4"/>
      <c r="I81" s="4"/>
      <c r="J81" s="4"/>
      <c r="K81" s="4"/>
      <c r="L81" s="4"/>
      <c r="M81" s="4"/>
      <c r="N81" s="4"/>
      <c r="O81" s="4"/>
      <c r="P81" s="4"/>
      <c r="Q81" s="4"/>
    </row>
    <row r="82" spans="3:17" x14ac:dyDescent="0.2">
      <c r="C82" s="4" t="str">
        <f>"Välj "&amp;C80</f>
        <v>Välj Juridiskt Namn</v>
      </c>
      <c r="D82" s="4" t="str">
        <f t="shared" ref="D82:Q82" si="2">D80</f>
        <v xml:space="preserve">Förvaltningens avtalsnummer </v>
      </c>
      <c r="E82" s="4" t="str">
        <f t="shared" si="2"/>
        <v>Organisations-nummer</v>
      </c>
      <c r="F82" s="4" t="str">
        <f t="shared" si="2"/>
        <v>Adress</v>
      </c>
      <c r="G82" s="4" t="str">
        <f t="shared" si="2"/>
        <v>Postnummer</v>
      </c>
      <c r="H82" s="4" t="str">
        <f t="shared" si="2"/>
        <v>Postadress</v>
      </c>
      <c r="I82" s="4" t="str">
        <f t="shared" si="2"/>
        <v>Telefon Växel</v>
      </c>
      <c r="J82" s="4" t="str">
        <f t="shared" si="2"/>
        <v>Telefon kundtjänst</v>
      </c>
      <c r="K82" s="4" t="str">
        <f t="shared" si="2"/>
        <v>Hemsida</v>
      </c>
      <c r="L82" s="4" t="str">
        <f t="shared" si="2"/>
        <v xml:space="preserve">Kontaktperson </v>
      </c>
      <c r="M82" s="4" t="str">
        <f t="shared" si="2"/>
        <v>Telefon</v>
      </c>
      <c r="N82" s="4" t="str">
        <f t="shared" si="2"/>
        <v>E-post kontaktperson</v>
      </c>
      <c r="O82" s="4" t="str">
        <f t="shared" si="2"/>
        <v>Befattning Kontaktperson</v>
      </c>
      <c r="P82" s="4" t="str">
        <f t="shared" si="2"/>
        <v>Fax</v>
      </c>
      <c r="Q82" s="4" t="str">
        <f t="shared" si="2"/>
        <v>E-post Gruppbrevlåda</v>
      </c>
    </row>
    <row r="83" spans="3:17" x14ac:dyDescent="0.2">
      <c r="C83" s="4" t="s">
        <v>57</v>
      </c>
      <c r="D83" s="4" t="s">
        <v>58</v>
      </c>
      <c r="E83" s="4" t="s">
        <v>59</v>
      </c>
      <c r="F83" s="4" t="s">
        <v>60</v>
      </c>
      <c r="G83" s="4" t="s">
        <v>61</v>
      </c>
      <c r="H83" s="4" t="s">
        <v>62</v>
      </c>
      <c r="I83" s="4" t="s">
        <v>63</v>
      </c>
      <c r="J83" s="4" t="s">
        <v>64</v>
      </c>
      <c r="K83" s="4" t="s">
        <v>65</v>
      </c>
      <c r="L83" s="4" t="s">
        <v>66</v>
      </c>
      <c r="M83" s="4" t="s">
        <v>67</v>
      </c>
      <c r="N83" s="4" t="s">
        <v>68</v>
      </c>
      <c r="O83" s="4" t="s">
        <v>69</v>
      </c>
      <c r="P83" s="4" t="s">
        <v>70</v>
      </c>
      <c r="Q83" s="4" t="s">
        <v>71</v>
      </c>
    </row>
    <row r="84" spans="3:17" x14ac:dyDescent="0.2">
      <c r="C84" s="4"/>
      <c r="D84" s="4"/>
      <c r="E84" s="4"/>
      <c r="F84" s="4"/>
      <c r="G84" s="4"/>
      <c r="H84" s="4"/>
      <c r="I84" s="4"/>
      <c r="J84" s="4"/>
      <c r="K84" s="4"/>
      <c r="L84" s="4"/>
      <c r="M84" s="4"/>
      <c r="N84" s="4"/>
      <c r="O84" s="4"/>
      <c r="P84" s="4"/>
      <c r="Q84" s="4"/>
    </row>
    <row r="85" spans="3:17" x14ac:dyDescent="0.2">
      <c r="C85" s="4"/>
      <c r="D85" s="4"/>
      <c r="E85" s="4"/>
      <c r="F85" s="4"/>
      <c r="G85" s="4"/>
      <c r="H85" s="4"/>
      <c r="I85" s="4"/>
      <c r="J85" s="4"/>
      <c r="K85" s="4"/>
      <c r="L85" s="4"/>
      <c r="M85" s="4"/>
      <c r="N85" s="4"/>
      <c r="O85" s="4"/>
      <c r="P85" s="4"/>
      <c r="Q85" s="4"/>
    </row>
    <row r="86" spans="3:17" x14ac:dyDescent="0.2">
      <c r="C86" s="4"/>
      <c r="D86" s="4"/>
      <c r="E86" s="4"/>
      <c r="F86" s="4"/>
      <c r="G86" s="4"/>
      <c r="H86" s="4"/>
      <c r="I86" s="4"/>
      <c r="J86" s="4"/>
      <c r="K86" s="4"/>
      <c r="L86" s="4"/>
      <c r="M86" s="4"/>
      <c r="N86" s="4"/>
      <c r="O86" s="4"/>
      <c r="P86" s="4"/>
      <c r="Q86" s="4"/>
    </row>
    <row r="87" spans="3:17" x14ac:dyDescent="0.2">
      <c r="C87" s="4"/>
      <c r="D87" s="4"/>
      <c r="E87" s="4"/>
      <c r="F87" s="4"/>
      <c r="G87" s="4"/>
      <c r="H87" s="4"/>
      <c r="I87" s="4"/>
      <c r="J87" s="4"/>
      <c r="K87" s="4"/>
      <c r="L87" s="4"/>
      <c r="M87" s="4"/>
      <c r="N87" s="4"/>
      <c r="O87" s="4"/>
      <c r="P87" s="4"/>
      <c r="Q87" s="4"/>
    </row>
    <row r="88" spans="3:17" x14ac:dyDescent="0.2">
      <c r="C88" s="4"/>
      <c r="D88" s="4"/>
      <c r="E88" s="4"/>
      <c r="F88" s="4"/>
      <c r="G88" s="4"/>
      <c r="H88" s="4"/>
      <c r="I88" s="4"/>
      <c r="J88" s="4"/>
      <c r="K88" s="4"/>
      <c r="L88" s="4"/>
      <c r="M88" s="4"/>
      <c r="N88" s="4"/>
      <c r="O88" s="4"/>
      <c r="P88" s="4"/>
      <c r="Q88" s="4"/>
    </row>
    <row r="89" spans="3:17" x14ac:dyDescent="0.2">
      <c r="C89" s="4"/>
      <c r="D89" s="4"/>
      <c r="E89" s="4"/>
      <c r="F89" s="4"/>
      <c r="G89" s="4"/>
      <c r="H89" s="4"/>
      <c r="I89" s="4"/>
      <c r="J89" s="4"/>
      <c r="K89" s="4"/>
      <c r="L89" s="4"/>
      <c r="M89" s="4"/>
      <c r="N89" s="4"/>
      <c r="O89" s="4"/>
      <c r="P89" s="4"/>
      <c r="Q89" s="4"/>
    </row>
    <row r="90" spans="3:17" x14ac:dyDescent="0.2">
      <c r="C90" s="4"/>
      <c r="D90" s="4"/>
      <c r="E90" s="4"/>
      <c r="F90" s="4"/>
      <c r="G90" s="4"/>
      <c r="H90" s="4"/>
      <c r="I90" s="4"/>
      <c r="J90" s="4"/>
      <c r="K90" s="4"/>
      <c r="L90" s="4"/>
      <c r="M90" s="4"/>
      <c r="N90" s="4"/>
      <c r="O90" s="4"/>
      <c r="P90" s="4"/>
      <c r="Q90" s="4"/>
    </row>
    <row r="91" spans="3:17" x14ac:dyDescent="0.2">
      <c r="C91" s="4"/>
      <c r="D91" s="4"/>
      <c r="E91" s="4"/>
      <c r="F91" s="4"/>
      <c r="G91" s="4"/>
      <c r="H91" s="4"/>
      <c r="I91" s="4"/>
      <c r="J91" s="4"/>
      <c r="K91" s="4"/>
      <c r="L91" s="4"/>
      <c r="M91" s="4"/>
      <c r="N91" s="4"/>
      <c r="O91" s="4"/>
      <c r="P91" s="4"/>
      <c r="Q91" s="4"/>
    </row>
    <row r="92" spans="3:17" x14ac:dyDescent="0.2">
      <c r="C92" s="4"/>
      <c r="D92" s="4"/>
      <c r="E92" s="4"/>
      <c r="F92" s="4"/>
      <c r="G92" s="4"/>
      <c r="H92" s="4"/>
      <c r="I92" s="4"/>
      <c r="J92" s="4"/>
      <c r="K92" s="4"/>
      <c r="L92" s="4"/>
      <c r="M92" s="4"/>
      <c r="N92" s="4"/>
      <c r="O92" s="4"/>
      <c r="P92" s="4"/>
      <c r="Q92" s="4"/>
    </row>
    <row r="93" spans="3:17" x14ac:dyDescent="0.2">
      <c r="C93" s="4"/>
      <c r="D93" s="4"/>
      <c r="E93" s="4"/>
      <c r="F93" s="4"/>
      <c r="G93" s="4"/>
      <c r="H93" s="4"/>
      <c r="I93" s="4"/>
      <c r="J93" s="4"/>
      <c r="K93" s="4"/>
      <c r="L93" s="4"/>
      <c r="M93" s="4"/>
      <c r="N93" s="4"/>
      <c r="O93" s="4"/>
      <c r="P93" s="4"/>
      <c r="Q93" s="4"/>
    </row>
    <row r="94" spans="3:17" x14ac:dyDescent="0.2">
      <c r="C94" s="4"/>
      <c r="D94" s="4"/>
      <c r="E94" s="4"/>
      <c r="F94" s="4"/>
      <c r="G94" s="4"/>
      <c r="H94" s="4"/>
      <c r="I94" s="4"/>
      <c r="J94" s="4"/>
      <c r="K94" s="4"/>
      <c r="L94" s="4"/>
      <c r="M94" s="4"/>
      <c r="N94" s="4"/>
      <c r="O94" s="4"/>
      <c r="P94" s="4"/>
      <c r="Q94" s="4"/>
    </row>
    <row r="95" spans="3:17" x14ac:dyDescent="0.2">
      <c r="C95" s="4"/>
      <c r="D95" s="4"/>
      <c r="E95" s="4"/>
      <c r="F95" s="4"/>
      <c r="G95" s="4"/>
      <c r="H95" s="4"/>
      <c r="I95" s="4"/>
      <c r="J95" s="4"/>
      <c r="K95" s="4"/>
      <c r="L95" s="4"/>
      <c r="M95" s="4"/>
      <c r="N95" s="4"/>
      <c r="O95" s="4"/>
      <c r="P95" s="4"/>
      <c r="Q95" s="4"/>
    </row>
    <row r="96" spans="3:17" x14ac:dyDescent="0.2">
      <c r="C96" s="4"/>
      <c r="D96" s="4"/>
      <c r="E96" s="4"/>
      <c r="F96" s="4"/>
      <c r="G96" s="4"/>
      <c r="H96" s="4"/>
      <c r="I96" s="4"/>
      <c r="J96" s="4"/>
      <c r="K96" s="4"/>
      <c r="L96" s="4"/>
      <c r="M96" s="4"/>
      <c r="N96" s="4"/>
      <c r="O96" s="4"/>
      <c r="P96" s="4"/>
      <c r="Q96" s="4"/>
    </row>
    <row r="97" spans="3:30" x14ac:dyDescent="0.2">
      <c r="C97" s="4"/>
      <c r="D97" s="4"/>
      <c r="E97" s="4"/>
      <c r="F97" s="4"/>
      <c r="G97" s="4"/>
      <c r="H97" s="4"/>
      <c r="I97" s="4"/>
      <c r="J97" s="4"/>
      <c r="K97" s="4"/>
      <c r="L97" s="4"/>
      <c r="M97" s="4"/>
      <c r="N97" s="4"/>
      <c r="O97" s="4"/>
      <c r="P97" s="4"/>
      <c r="Q97" s="4"/>
      <c r="AB97" s="1">
        <f>AA99+1</f>
        <v>52</v>
      </c>
    </row>
    <row r="98" spans="3:30" x14ac:dyDescent="0.2">
      <c r="AB98" s="4" t="str">
        <f t="shared" ref="T98:AC100" ca="1" si="3">INDIRECT("J"&amp;AB97)</f>
        <v/>
      </c>
    </row>
    <row r="99" spans="3:30" x14ac:dyDescent="0.2">
      <c r="E99" s="49" t="s">
        <v>169</v>
      </c>
      <c r="F99" s="1">
        <v>30</v>
      </c>
      <c r="G99" s="1">
        <f>F99+1</f>
        <v>31</v>
      </c>
      <c r="H99" s="1">
        <f t="shared" ref="H99:AA99" si="4">G99+1</f>
        <v>32</v>
      </c>
      <c r="I99" s="1">
        <f t="shared" si="4"/>
        <v>33</v>
      </c>
      <c r="J99" s="1">
        <f t="shared" si="4"/>
        <v>34</v>
      </c>
      <c r="K99" s="1">
        <f t="shared" si="4"/>
        <v>35</v>
      </c>
      <c r="L99" s="1">
        <f t="shared" si="4"/>
        <v>36</v>
      </c>
      <c r="M99" s="1">
        <f t="shared" si="4"/>
        <v>37</v>
      </c>
      <c r="N99" s="1">
        <f t="shared" si="4"/>
        <v>38</v>
      </c>
      <c r="O99" s="1">
        <f t="shared" si="4"/>
        <v>39</v>
      </c>
      <c r="P99" s="1">
        <f t="shared" si="4"/>
        <v>40</v>
      </c>
      <c r="Q99" s="1">
        <f t="shared" si="4"/>
        <v>41</v>
      </c>
      <c r="R99" s="1">
        <f t="shared" si="4"/>
        <v>42</v>
      </c>
      <c r="S99" s="1">
        <f t="shared" si="4"/>
        <v>43</v>
      </c>
      <c r="T99" s="1">
        <f t="shared" si="4"/>
        <v>44</v>
      </c>
      <c r="U99" s="1">
        <f t="shared" si="4"/>
        <v>45</v>
      </c>
      <c r="V99" s="1">
        <f t="shared" si="4"/>
        <v>46</v>
      </c>
      <c r="W99" s="1">
        <f t="shared" si="4"/>
        <v>47</v>
      </c>
      <c r="X99" s="1">
        <f t="shared" si="4"/>
        <v>48</v>
      </c>
      <c r="Y99" s="1">
        <f t="shared" si="4"/>
        <v>49</v>
      </c>
      <c r="Z99" s="1">
        <f t="shared" si="4"/>
        <v>50</v>
      </c>
      <c r="AA99" s="1">
        <f t="shared" si="4"/>
        <v>51</v>
      </c>
      <c r="AB99" s="4" t="s">
        <v>410</v>
      </c>
      <c r="AC99" s="1">
        <f>AB97+1</f>
        <v>53</v>
      </c>
    </row>
    <row r="100" spans="3:30" x14ac:dyDescent="0.2">
      <c r="C100" s="49" t="s">
        <v>168</v>
      </c>
      <c r="E100" s="4" t="str">
        <f>J29</f>
        <v/>
      </c>
      <c r="F100" s="4" t="str">
        <f ca="1">INDIRECT("J"&amp;F99)</f>
        <v/>
      </c>
      <c r="G100" s="4" t="str">
        <f t="shared" ref="G100:S100" ca="1" si="5">INDIRECT("J"&amp;G99)</f>
        <v/>
      </c>
      <c r="H100" s="4" t="str">
        <f t="shared" ca="1" si="5"/>
        <v/>
      </c>
      <c r="I100" s="4" t="str">
        <f t="shared" ca="1" si="5"/>
        <v/>
      </c>
      <c r="J100" s="4" t="str">
        <f t="shared" ca="1" si="5"/>
        <v/>
      </c>
      <c r="K100" s="4" t="str">
        <f t="shared" ca="1" si="5"/>
        <v/>
      </c>
      <c r="L100" s="4" t="str">
        <f t="shared" ca="1" si="5"/>
        <v/>
      </c>
      <c r="M100" s="4" t="str">
        <f t="shared" ca="1" si="5"/>
        <v/>
      </c>
      <c r="N100" s="4" t="str">
        <f t="shared" ca="1" si="5"/>
        <v/>
      </c>
      <c r="O100" s="4" t="str">
        <f t="shared" ca="1" si="5"/>
        <v/>
      </c>
      <c r="P100" s="4" t="str">
        <f t="shared" ca="1" si="5"/>
        <v/>
      </c>
      <c r="Q100" s="4" t="str">
        <f t="shared" ca="1" si="5"/>
        <v/>
      </c>
      <c r="R100" s="4" t="str">
        <f t="shared" ca="1" si="5"/>
        <v/>
      </c>
      <c r="S100" s="4" t="str">
        <f t="shared" ca="1" si="5"/>
        <v/>
      </c>
      <c r="T100" s="4" t="str">
        <f t="shared" ca="1" si="3"/>
        <v/>
      </c>
      <c r="U100" s="4" t="str">
        <f t="shared" ca="1" si="3"/>
        <v/>
      </c>
      <c r="V100" s="4" t="str">
        <f t="shared" ca="1" si="3"/>
        <v/>
      </c>
      <c r="W100" s="4" t="str">
        <f t="shared" ca="1" si="3"/>
        <v/>
      </c>
      <c r="X100" s="4" t="str">
        <f t="shared" ca="1" si="3"/>
        <v/>
      </c>
      <c r="Y100" s="4" t="str">
        <f t="shared" ca="1" si="3"/>
        <v/>
      </c>
      <c r="Z100" s="4" t="str">
        <f t="shared" ca="1" si="3"/>
        <v/>
      </c>
      <c r="AA100" s="4" t="str">
        <f t="shared" ca="1" si="3"/>
        <v/>
      </c>
      <c r="AB100" s="4" t="s">
        <v>435</v>
      </c>
      <c r="AC100" s="4" t="str">
        <f t="shared" ca="1" si="3"/>
        <v/>
      </c>
      <c r="AD100" s="214"/>
    </row>
    <row r="101" spans="3:30" x14ac:dyDescent="0.2">
      <c r="C101" s="338" t="str">
        <f>IF('1 Specifikation'!B135="","",'1 Specifikation'!B135)</f>
        <v>Utvärderingskriterie</v>
      </c>
      <c r="E101" s="4" t="s">
        <v>387</v>
      </c>
      <c r="F101" s="4" t="s">
        <v>388</v>
      </c>
      <c r="G101" s="4" t="s">
        <v>389</v>
      </c>
      <c r="H101" s="4" t="s">
        <v>390</v>
      </c>
      <c r="I101" s="4" t="s">
        <v>391</v>
      </c>
      <c r="J101" s="4" t="s">
        <v>392</v>
      </c>
      <c r="K101" s="4" t="s">
        <v>393</v>
      </c>
      <c r="L101" s="4" t="s">
        <v>394</v>
      </c>
      <c r="M101" s="4" t="s">
        <v>395</v>
      </c>
      <c r="N101" s="4" t="s">
        <v>396</v>
      </c>
      <c r="O101" s="4" t="s">
        <v>397</v>
      </c>
      <c r="P101" s="4" t="s">
        <v>398</v>
      </c>
      <c r="Q101" s="4" t="s">
        <v>399</v>
      </c>
      <c r="R101" s="4" t="s">
        <v>400</v>
      </c>
      <c r="S101" s="4" t="s">
        <v>401</v>
      </c>
      <c r="T101" s="4" t="s">
        <v>402</v>
      </c>
      <c r="U101" s="4" t="s">
        <v>403</v>
      </c>
      <c r="V101" s="4" t="s">
        <v>404</v>
      </c>
      <c r="W101" s="4" t="s">
        <v>405</v>
      </c>
      <c r="X101" s="4" t="s">
        <v>406</v>
      </c>
      <c r="Y101" s="4" t="s">
        <v>407</v>
      </c>
      <c r="Z101" s="4" t="s">
        <v>408</v>
      </c>
      <c r="AA101" s="4" t="s">
        <v>409</v>
      </c>
      <c r="AB101" s="4" t="s">
        <v>460</v>
      </c>
      <c r="AC101" s="4" t="s">
        <v>411</v>
      </c>
    </row>
    <row r="102" spans="3:30" x14ac:dyDescent="0.2">
      <c r="C102" s="338" t="str">
        <f>IF('1 Specifikation'!B136="","",'1 Specifikation'!B136)</f>
        <v>1. Pris</v>
      </c>
      <c r="E102" s="4" t="s">
        <v>412</v>
      </c>
      <c r="F102" s="4" t="s">
        <v>413</v>
      </c>
      <c r="G102" s="4" t="s">
        <v>414</v>
      </c>
      <c r="H102" s="4" t="s">
        <v>415</v>
      </c>
      <c r="I102" s="4" t="s">
        <v>416</v>
      </c>
      <c r="J102" s="4" t="s">
        <v>417</v>
      </c>
      <c r="K102" s="4" t="s">
        <v>418</v>
      </c>
      <c r="L102" s="4" t="s">
        <v>419</v>
      </c>
      <c r="M102" s="4" t="s">
        <v>420</v>
      </c>
      <c r="N102" s="4" t="s">
        <v>421</v>
      </c>
      <c r="O102" s="4" t="s">
        <v>422</v>
      </c>
      <c r="P102" s="4" t="s">
        <v>423</v>
      </c>
      <c r="Q102" s="4" t="s">
        <v>424</v>
      </c>
      <c r="R102" s="4" t="s">
        <v>425</v>
      </c>
      <c r="S102" s="4" t="s">
        <v>426</v>
      </c>
      <c r="T102" s="4" t="s">
        <v>427</v>
      </c>
      <c r="U102" s="4" t="s">
        <v>428</v>
      </c>
      <c r="V102" s="4" t="s">
        <v>429</v>
      </c>
      <c r="W102" s="4" t="s">
        <v>430</v>
      </c>
      <c r="X102" s="4" t="s">
        <v>431</v>
      </c>
      <c r="Y102" s="4" t="s">
        <v>432</v>
      </c>
      <c r="Z102" s="4" t="s">
        <v>433</v>
      </c>
      <c r="AA102" s="4" t="s">
        <v>434</v>
      </c>
      <c r="AB102" s="4" t="s">
        <v>485</v>
      </c>
      <c r="AC102" s="4" t="s">
        <v>436</v>
      </c>
    </row>
    <row r="103" spans="3:30" x14ac:dyDescent="0.2">
      <c r="C103" s="338" t="str">
        <f>IF('1 Specifikation'!B137="","",'1 Specifikation'!B137)</f>
        <v/>
      </c>
      <c r="E103" s="4" t="s">
        <v>437</v>
      </c>
      <c r="F103" s="4" t="s">
        <v>438</v>
      </c>
      <c r="G103" s="4" t="s">
        <v>439</v>
      </c>
      <c r="H103" s="4" t="s">
        <v>440</v>
      </c>
      <c r="I103" s="4" t="s">
        <v>441</v>
      </c>
      <c r="J103" s="4" t="s">
        <v>442</v>
      </c>
      <c r="K103" s="4" t="s">
        <v>443</v>
      </c>
      <c r="L103" s="4" t="s">
        <v>444</v>
      </c>
      <c r="M103" s="4" t="s">
        <v>445</v>
      </c>
      <c r="N103" s="4" t="s">
        <v>446</v>
      </c>
      <c r="O103" s="4" t="s">
        <v>447</v>
      </c>
      <c r="P103" s="4" t="s">
        <v>448</v>
      </c>
      <c r="Q103" s="4" t="s">
        <v>449</v>
      </c>
      <c r="R103" s="4" t="s">
        <v>450</v>
      </c>
      <c r="S103" s="4" t="s">
        <v>451</v>
      </c>
      <c r="T103" s="4" t="s">
        <v>452</v>
      </c>
      <c r="U103" s="4" t="s">
        <v>453</v>
      </c>
      <c r="V103" s="4" t="s">
        <v>454</v>
      </c>
      <c r="W103" s="4" t="s">
        <v>455</v>
      </c>
      <c r="X103" s="4" t="s">
        <v>456</v>
      </c>
      <c r="Y103" s="4" t="s">
        <v>457</v>
      </c>
      <c r="Z103" s="4" t="s">
        <v>458</v>
      </c>
      <c r="AA103" s="4" t="s">
        <v>459</v>
      </c>
      <c r="AB103" s="4" t="s">
        <v>510</v>
      </c>
      <c r="AC103" s="4" t="s">
        <v>461</v>
      </c>
    </row>
    <row r="104" spans="3:30" x14ac:dyDescent="0.2">
      <c r="C104" s="338" t="str">
        <f>IF('1 Specifikation'!B138="","",'1 Specifikation'!B138)</f>
        <v>2. Tillgänglighet</v>
      </c>
      <c r="E104" s="4" t="s">
        <v>462</v>
      </c>
      <c r="F104" s="4" t="s">
        <v>463</v>
      </c>
      <c r="G104" s="4" t="s">
        <v>464</v>
      </c>
      <c r="H104" s="4" t="s">
        <v>465</v>
      </c>
      <c r="I104" s="4" t="s">
        <v>466</v>
      </c>
      <c r="J104" s="4" t="s">
        <v>467</v>
      </c>
      <c r="K104" s="4" t="s">
        <v>468</v>
      </c>
      <c r="L104" s="4" t="s">
        <v>469</v>
      </c>
      <c r="M104" s="4" t="s">
        <v>470</v>
      </c>
      <c r="N104" s="4" t="s">
        <v>471</v>
      </c>
      <c r="O104" s="4" t="s">
        <v>472</v>
      </c>
      <c r="P104" s="4" t="s">
        <v>473</v>
      </c>
      <c r="Q104" s="4" t="s">
        <v>474</v>
      </c>
      <c r="R104" s="4" t="s">
        <v>475</v>
      </c>
      <c r="S104" s="4" t="s">
        <v>476</v>
      </c>
      <c r="T104" s="4" t="s">
        <v>477</v>
      </c>
      <c r="U104" s="4" t="s">
        <v>478</v>
      </c>
      <c r="V104" s="4" t="s">
        <v>479</v>
      </c>
      <c r="W104" s="4" t="s">
        <v>480</v>
      </c>
      <c r="X104" s="4" t="s">
        <v>481</v>
      </c>
      <c r="Y104" s="4" t="s">
        <v>482</v>
      </c>
      <c r="Z104" s="4" t="s">
        <v>483</v>
      </c>
      <c r="AA104" s="4" t="s">
        <v>484</v>
      </c>
      <c r="AB104" s="4" t="s">
        <v>535</v>
      </c>
      <c r="AC104" s="4" t="s">
        <v>486</v>
      </c>
    </row>
    <row r="105" spans="3:30" x14ac:dyDescent="0.2">
      <c r="C105" s="338" t="str">
        <f>IF('1 Specifikation'!B139="","",'1 Specifikation'!B139)</f>
        <v/>
      </c>
      <c r="E105" s="4" t="s">
        <v>487</v>
      </c>
      <c r="F105" s="4" t="s">
        <v>488</v>
      </c>
      <c r="G105" s="4" t="s">
        <v>489</v>
      </c>
      <c r="H105" s="4" t="s">
        <v>490</v>
      </c>
      <c r="I105" s="4" t="s">
        <v>491</v>
      </c>
      <c r="J105" s="4" t="s">
        <v>492</v>
      </c>
      <c r="K105" s="4" t="s">
        <v>493</v>
      </c>
      <c r="L105" s="4" t="s">
        <v>494</v>
      </c>
      <c r="M105" s="4" t="s">
        <v>495</v>
      </c>
      <c r="N105" s="4" t="s">
        <v>496</v>
      </c>
      <c r="O105" s="4" t="s">
        <v>497</v>
      </c>
      <c r="P105" s="4" t="s">
        <v>498</v>
      </c>
      <c r="Q105" s="4" t="s">
        <v>499</v>
      </c>
      <c r="R105" s="4" t="s">
        <v>500</v>
      </c>
      <c r="S105" s="4" t="s">
        <v>501</v>
      </c>
      <c r="T105" s="4" t="s">
        <v>502</v>
      </c>
      <c r="U105" s="4" t="s">
        <v>503</v>
      </c>
      <c r="V105" s="4" t="s">
        <v>504</v>
      </c>
      <c r="W105" s="4" t="s">
        <v>505</v>
      </c>
      <c r="X105" s="4" t="s">
        <v>506</v>
      </c>
      <c r="Y105" s="4" t="s">
        <v>507</v>
      </c>
      <c r="Z105" s="4" t="s">
        <v>508</v>
      </c>
      <c r="AA105" s="4" t="s">
        <v>509</v>
      </c>
      <c r="AB105" s="4" t="s">
        <v>560</v>
      </c>
      <c r="AC105" s="4" t="s">
        <v>511</v>
      </c>
    </row>
    <row r="106" spans="3:30" x14ac:dyDescent="0.2">
      <c r="C106" s="338" t="str">
        <f>IF('1 Specifikation'!B140="","",'1 Specifikation'!B140)</f>
        <v>3. Statistik</v>
      </c>
      <c r="E106" s="4" t="s">
        <v>512</v>
      </c>
      <c r="F106" s="4" t="s">
        <v>513</v>
      </c>
      <c r="G106" s="4" t="s">
        <v>514</v>
      </c>
      <c r="H106" s="4" t="s">
        <v>515</v>
      </c>
      <c r="I106" s="4" t="s">
        <v>516</v>
      </c>
      <c r="J106" s="4" t="s">
        <v>517</v>
      </c>
      <c r="K106" s="4" t="s">
        <v>518</v>
      </c>
      <c r="L106" s="4" t="s">
        <v>519</v>
      </c>
      <c r="M106" s="4" t="s">
        <v>520</v>
      </c>
      <c r="N106" s="4" t="s">
        <v>521</v>
      </c>
      <c r="O106" s="4" t="s">
        <v>522</v>
      </c>
      <c r="P106" s="4" t="s">
        <v>523</v>
      </c>
      <c r="Q106" s="4" t="s">
        <v>524</v>
      </c>
      <c r="R106" s="4" t="s">
        <v>525</v>
      </c>
      <c r="S106" s="4" t="s">
        <v>526</v>
      </c>
      <c r="T106" s="4" t="s">
        <v>527</v>
      </c>
      <c r="U106" s="4" t="s">
        <v>528</v>
      </c>
      <c r="V106" s="4" t="s">
        <v>529</v>
      </c>
      <c r="W106" s="4" t="s">
        <v>530</v>
      </c>
      <c r="X106" s="4" t="s">
        <v>531</v>
      </c>
      <c r="Y106" s="4" t="s">
        <v>532</v>
      </c>
      <c r="Z106" s="4" t="s">
        <v>533</v>
      </c>
      <c r="AA106" s="4" t="s">
        <v>534</v>
      </c>
      <c r="AB106" s="4" t="s">
        <v>585</v>
      </c>
      <c r="AC106" s="4" t="s">
        <v>536</v>
      </c>
    </row>
    <row r="107" spans="3:30" x14ac:dyDescent="0.2">
      <c r="C107" s="338" t="str">
        <f>IF('1 Specifikation'!B141="","",'1 Specifikation'!B141)</f>
        <v/>
      </c>
      <c r="E107" s="4" t="s">
        <v>537</v>
      </c>
      <c r="F107" s="4" t="s">
        <v>538</v>
      </c>
      <c r="G107" s="4" t="s">
        <v>539</v>
      </c>
      <c r="H107" s="4" t="s">
        <v>540</v>
      </c>
      <c r="I107" s="4" t="s">
        <v>541</v>
      </c>
      <c r="J107" s="4" t="s">
        <v>542</v>
      </c>
      <c r="K107" s="4" t="s">
        <v>543</v>
      </c>
      <c r="L107" s="4" t="s">
        <v>544</v>
      </c>
      <c r="M107" s="4" t="s">
        <v>545</v>
      </c>
      <c r="N107" s="4" t="s">
        <v>546</v>
      </c>
      <c r="O107" s="4" t="s">
        <v>547</v>
      </c>
      <c r="P107" s="4" t="s">
        <v>548</v>
      </c>
      <c r="Q107" s="4" t="s">
        <v>549</v>
      </c>
      <c r="R107" s="4" t="s">
        <v>550</v>
      </c>
      <c r="S107" s="4" t="s">
        <v>551</v>
      </c>
      <c r="T107" s="4" t="s">
        <v>552</v>
      </c>
      <c r="U107" s="4" t="s">
        <v>553</v>
      </c>
      <c r="V107" s="4" t="s">
        <v>554</v>
      </c>
      <c r="W107" s="4" t="s">
        <v>555</v>
      </c>
      <c r="X107" s="4" t="s">
        <v>556</v>
      </c>
      <c r="Y107" s="4" t="s">
        <v>557</v>
      </c>
      <c r="Z107" s="4" t="s">
        <v>558</v>
      </c>
      <c r="AA107" s="4" t="s">
        <v>559</v>
      </c>
      <c r="AB107" s="4" t="s">
        <v>610</v>
      </c>
      <c r="AC107" s="4" t="s">
        <v>561</v>
      </c>
    </row>
    <row r="108" spans="3:30" x14ac:dyDescent="0.2">
      <c r="C108" s="338" t="str">
        <f>IF('1 Specifikation'!B142="","",'1 Specifikation'!B142)</f>
        <v>4. Kompetens och/eller erfarenhet</v>
      </c>
      <c r="E108" s="4" t="s">
        <v>562</v>
      </c>
      <c r="F108" s="4" t="s">
        <v>563</v>
      </c>
      <c r="G108" s="4" t="s">
        <v>564</v>
      </c>
      <c r="H108" s="4" t="s">
        <v>565</v>
      </c>
      <c r="I108" s="4" t="s">
        <v>566</v>
      </c>
      <c r="J108" s="4" t="s">
        <v>567</v>
      </c>
      <c r="K108" s="4" t="s">
        <v>568</v>
      </c>
      <c r="L108" s="4" t="s">
        <v>569</v>
      </c>
      <c r="M108" s="4" t="s">
        <v>570</v>
      </c>
      <c r="N108" s="4" t="s">
        <v>571</v>
      </c>
      <c r="O108" s="4" t="s">
        <v>572</v>
      </c>
      <c r="P108" s="4" t="s">
        <v>573</v>
      </c>
      <c r="Q108" s="4" t="s">
        <v>574</v>
      </c>
      <c r="R108" s="4" t="s">
        <v>575</v>
      </c>
      <c r="S108" s="4" t="s">
        <v>576</v>
      </c>
      <c r="T108" s="4" t="s">
        <v>577</v>
      </c>
      <c r="U108" s="4" t="s">
        <v>578</v>
      </c>
      <c r="V108" s="4" t="s">
        <v>579</v>
      </c>
      <c r="W108" s="4" t="s">
        <v>580</v>
      </c>
      <c r="X108" s="4" t="s">
        <v>581</v>
      </c>
      <c r="Y108" s="4" t="s">
        <v>582</v>
      </c>
      <c r="Z108" s="4" t="s">
        <v>583</v>
      </c>
      <c r="AA108" s="4" t="s">
        <v>584</v>
      </c>
      <c r="AC108" s="4" t="s">
        <v>586</v>
      </c>
    </row>
    <row r="109" spans="3:30" x14ac:dyDescent="0.2">
      <c r="C109" s="338" t="str">
        <f>IF('1 Specifikation'!B145="","",'1 Specifikation'!B145)</f>
        <v/>
      </c>
      <c r="E109" s="4" t="s">
        <v>587</v>
      </c>
      <c r="F109" s="4" t="s">
        <v>588</v>
      </c>
      <c r="G109" s="4" t="s">
        <v>589</v>
      </c>
      <c r="H109" s="4" t="s">
        <v>590</v>
      </c>
      <c r="I109" s="4" t="s">
        <v>591</v>
      </c>
      <c r="J109" s="4" t="s">
        <v>592</v>
      </c>
      <c r="K109" s="4" t="s">
        <v>593</v>
      </c>
      <c r="L109" s="4" t="s">
        <v>594</v>
      </c>
      <c r="M109" s="4" t="s">
        <v>595</v>
      </c>
      <c r="N109" s="4" t="s">
        <v>596</v>
      </c>
      <c r="O109" s="4" t="s">
        <v>597</v>
      </c>
      <c r="P109" s="4" t="s">
        <v>598</v>
      </c>
      <c r="Q109" s="4" t="s">
        <v>599</v>
      </c>
      <c r="R109" s="4" t="s">
        <v>600</v>
      </c>
      <c r="S109" s="4" t="s">
        <v>601</v>
      </c>
      <c r="T109" s="4" t="s">
        <v>602</v>
      </c>
      <c r="U109" s="4" t="s">
        <v>603</v>
      </c>
      <c r="V109" s="4" t="s">
        <v>604</v>
      </c>
      <c r="W109" s="4" t="s">
        <v>605</v>
      </c>
      <c r="X109" s="4" t="s">
        <v>606</v>
      </c>
      <c r="Y109" s="4" t="s">
        <v>607</v>
      </c>
      <c r="Z109" s="4" t="s">
        <v>608</v>
      </c>
      <c r="AA109" s="4" t="s">
        <v>609</v>
      </c>
      <c r="AC109" s="4" t="s">
        <v>611</v>
      </c>
    </row>
    <row r="110" spans="3:30" ht="13.5" thickBot="1" x14ac:dyDescent="0.25">
      <c r="C110" s="338" t="str">
        <f>IF('1 Specifikation'!B146="","",'1 Specifikation'!B146)</f>
        <v>6. Åtgärdsförslag</v>
      </c>
      <c r="Z110" s="215"/>
      <c r="AA110" s="215"/>
    </row>
    <row r="111" spans="3:30" x14ac:dyDescent="0.2">
      <c r="C111" s="338">
        <f>IF('1 Specifikation'!B147="","",'1 Specifikation'!B147)</f>
        <v>1</v>
      </c>
      <c r="E111" s="138" t="str">
        <f t="shared" ref="E111:X111" ca="1" si="6">IFERROR(RIGHT(INDIRECT("C"&amp;E112),LEN(INDIRECT("C"&amp;E112))-6),"")</f>
        <v>s</v>
      </c>
      <c r="F111" s="138" t="str">
        <f t="shared" ca="1" si="6"/>
        <v/>
      </c>
      <c r="G111" s="138" t="str">
        <f t="shared" ca="1" si="6"/>
        <v>lgänglighet</v>
      </c>
      <c r="H111" s="138" t="str">
        <f t="shared" ca="1" si="6"/>
        <v/>
      </c>
      <c r="I111" s="138" t="str">
        <f t="shared" ca="1" si="6"/>
        <v>tistik</v>
      </c>
      <c r="J111" s="138" t="str">
        <f t="shared" ca="1" si="6"/>
        <v/>
      </c>
      <c r="K111" s="138" t="str">
        <f t="shared" ca="1" si="6"/>
        <v>petens och/eller erfarenhet</v>
      </c>
      <c r="L111" s="138" t="str">
        <f t="shared" ca="1" si="6"/>
        <v/>
      </c>
      <c r="M111" s="138" t="str">
        <f t="shared" ca="1" si="6"/>
        <v>ärdsförslag</v>
      </c>
      <c r="N111" s="138" t="str">
        <f t="shared" ca="1" si="6"/>
        <v/>
      </c>
      <c r="O111" s="138" t="str">
        <f t="shared" ca="1" si="6"/>
        <v/>
      </c>
      <c r="P111" s="138" t="str">
        <f t="shared" ca="1" si="6"/>
        <v/>
      </c>
      <c r="Q111" s="138" t="str">
        <f t="shared" ca="1" si="6"/>
        <v/>
      </c>
      <c r="R111" s="138" t="str">
        <f t="shared" ca="1" si="6"/>
        <v/>
      </c>
      <c r="S111" s="138" t="str">
        <f t="shared" ca="1" si="6"/>
        <v/>
      </c>
      <c r="T111" s="138" t="str">
        <f t="shared" ca="1" si="6"/>
        <v>. Summan av viktade poäng för pris och uppfyllda bör-krav, högsta slutsumma vinner.</v>
      </c>
      <c r="U111" s="138" t="str">
        <f t="shared" ca="1" si="6"/>
        <v xml:space="preserve"> jämförs mellan avropssvaren. Poäng för uppfyllda bör-krav jämförs med möjlig maxpoäng. </v>
      </c>
      <c r="V111" s="138" t="str">
        <f t="shared" ca="1" si="6"/>
        <v>lningskriterier</v>
      </c>
      <c r="W111" s="138" t="str">
        <f t="shared" ca="1" si="6"/>
        <v>riterievikt för pris respektive bör-krav i tabellen nedan</v>
      </c>
      <c r="X111" s="138" t="str">
        <f t="shared" ca="1" si="6"/>
        <v/>
      </c>
      <c r="Y111" s="216"/>
    </row>
    <row r="112" spans="3:30" x14ac:dyDescent="0.2">
      <c r="C112" s="338" t="str">
        <f>IF('1 Specifikation'!B148="","",'1 Specifikation'!B148)</f>
        <v/>
      </c>
      <c r="E112" s="4">
        <v>102</v>
      </c>
      <c r="F112" s="4">
        <f>E112+1</f>
        <v>103</v>
      </c>
      <c r="G112" s="4">
        <f t="shared" ref="G112:Y112" si="7">F112+1</f>
        <v>104</v>
      </c>
      <c r="H112" s="4">
        <f t="shared" si="7"/>
        <v>105</v>
      </c>
      <c r="I112" s="4">
        <f t="shared" si="7"/>
        <v>106</v>
      </c>
      <c r="J112" s="4">
        <f t="shared" si="7"/>
        <v>107</v>
      </c>
      <c r="K112" s="4">
        <f t="shared" si="7"/>
        <v>108</v>
      </c>
      <c r="L112" s="4">
        <f t="shared" si="7"/>
        <v>109</v>
      </c>
      <c r="M112" s="4">
        <f t="shared" si="7"/>
        <v>110</v>
      </c>
      <c r="N112" s="4">
        <f t="shared" si="7"/>
        <v>111</v>
      </c>
      <c r="O112" s="4">
        <f t="shared" si="7"/>
        <v>112</v>
      </c>
      <c r="P112" s="4">
        <f t="shared" si="7"/>
        <v>113</v>
      </c>
      <c r="Q112" s="4">
        <f t="shared" si="7"/>
        <v>114</v>
      </c>
      <c r="R112" s="4">
        <f t="shared" si="7"/>
        <v>115</v>
      </c>
      <c r="S112" s="4">
        <f t="shared" si="7"/>
        <v>116</v>
      </c>
      <c r="T112" s="4">
        <f t="shared" si="7"/>
        <v>117</v>
      </c>
      <c r="U112" s="4">
        <f t="shared" si="7"/>
        <v>118</v>
      </c>
      <c r="V112" s="4">
        <f t="shared" si="7"/>
        <v>119</v>
      </c>
      <c r="W112" s="4">
        <f t="shared" si="7"/>
        <v>120</v>
      </c>
      <c r="X112" s="4">
        <f t="shared" si="7"/>
        <v>121</v>
      </c>
      <c r="Y112" s="4">
        <f t="shared" si="7"/>
        <v>122</v>
      </c>
    </row>
    <row r="113" spans="3:25" ht="13.5" thickBot="1" x14ac:dyDescent="0.25">
      <c r="C113" s="338" t="str">
        <f>IF('1 Specifikation'!B149="","",'1 Specifikation'!B149)</f>
        <v/>
      </c>
      <c r="E113" s="1" t="s">
        <v>170</v>
      </c>
      <c r="F113" s="1" t="s">
        <v>171</v>
      </c>
      <c r="G113" s="1" t="s">
        <v>172</v>
      </c>
      <c r="H113" s="1" t="s">
        <v>173</v>
      </c>
      <c r="I113" s="1" t="s">
        <v>174</v>
      </c>
      <c r="J113" s="1" t="s">
        <v>175</v>
      </c>
      <c r="K113" s="1" t="s">
        <v>176</v>
      </c>
      <c r="L113" s="1" t="s">
        <v>177</v>
      </c>
      <c r="M113" s="1" t="s">
        <v>178</v>
      </c>
      <c r="N113" s="1" t="s">
        <v>320</v>
      </c>
      <c r="O113" s="1" t="s">
        <v>321</v>
      </c>
      <c r="P113" s="1" t="s">
        <v>322</v>
      </c>
      <c r="Q113" s="1" t="s">
        <v>323</v>
      </c>
      <c r="R113" s="1" t="s">
        <v>324</v>
      </c>
      <c r="S113" s="1" t="s">
        <v>325</v>
      </c>
      <c r="T113" s="1" t="s">
        <v>326</v>
      </c>
      <c r="U113" s="1" t="s">
        <v>327</v>
      </c>
      <c r="V113" s="1" t="s">
        <v>328</v>
      </c>
      <c r="W113" s="1" t="s">
        <v>329</v>
      </c>
      <c r="X113" s="1" t="s">
        <v>330</v>
      </c>
    </row>
    <row r="114" spans="3:25" x14ac:dyDescent="0.2">
      <c r="C114" s="338" t="str">
        <f>IF('1 Specifikation'!B150="","",'1 Specifikation'!B150)</f>
        <v/>
      </c>
      <c r="E114" s="204" t="str">
        <f t="shared" ref="E114:E122" ca="1" si="8">IFERROR(INDEX($E101:$AC101,MATCH(E$111,$E$100:$AC$100,0)),"")</f>
        <v/>
      </c>
      <c r="F114" s="204" t="str">
        <f t="shared" ref="F114:X122" ca="1" si="9">IFERROR(INDEX($E101:$AC101,MATCH(F$111,$E$100:$AC$100,0)),"")</f>
        <v>Delområde 1/Vara/Tjanst 1/Krav1</v>
      </c>
      <c r="G114" s="204" t="str">
        <f t="shared" ca="1" si="9"/>
        <v/>
      </c>
      <c r="H114" s="204" t="str">
        <f t="shared" ca="1" si="9"/>
        <v>Delområde 1/Vara/Tjanst 1/Krav1</v>
      </c>
      <c r="I114" s="204" t="str">
        <f t="shared" ca="1" si="9"/>
        <v/>
      </c>
      <c r="J114" s="204" t="str">
        <f t="shared" ca="1" si="9"/>
        <v>Delområde 1/Vara/Tjanst 1/Krav1</v>
      </c>
      <c r="K114" s="204" t="str">
        <f t="shared" ca="1" si="9"/>
        <v/>
      </c>
      <c r="L114" s="204" t="str">
        <f t="shared" ca="1" si="9"/>
        <v>Delområde 1/Vara/Tjanst 1/Krav1</v>
      </c>
      <c r="M114" s="204" t="str">
        <f t="shared" ca="1" si="9"/>
        <v/>
      </c>
      <c r="N114" s="204" t="str">
        <f t="shared" ca="1" si="9"/>
        <v>Delområde 1/Vara/Tjanst 1/Krav1</v>
      </c>
      <c r="O114" s="204" t="str">
        <f t="shared" ca="1" si="9"/>
        <v>Delområde 1/Vara/Tjanst 1/Krav1</v>
      </c>
      <c r="P114" s="204" t="str">
        <f t="shared" ca="1" si="9"/>
        <v>Delområde 1/Vara/Tjanst 1/Krav1</v>
      </c>
      <c r="Q114" s="204" t="str">
        <f t="shared" ca="1" si="9"/>
        <v>Delområde 1/Vara/Tjanst 1/Krav1</v>
      </c>
      <c r="R114" s="204" t="str">
        <f t="shared" ca="1" si="9"/>
        <v>Delområde 1/Vara/Tjanst 1/Krav1</v>
      </c>
      <c r="S114" s="204" t="str">
        <f t="shared" ca="1" si="9"/>
        <v>Delområde 1/Vara/Tjanst 1/Krav1</v>
      </c>
      <c r="T114" s="204" t="str">
        <f t="shared" ca="1" si="9"/>
        <v/>
      </c>
      <c r="U114" s="204" t="str">
        <f t="shared" ca="1" si="9"/>
        <v/>
      </c>
      <c r="V114" s="204" t="str">
        <f t="shared" ca="1" si="9"/>
        <v/>
      </c>
      <c r="W114" s="204" t="str">
        <f t="shared" ca="1" si="9"/>
        <v/>
      </c>
      <c r="X114" s="204" t="str">
        <f t="shared" ca="1" si="9"/>
        <v>Delområde 1/Vara/Tjanst 1/Krav1</v>
      </c>
      <c r="Y114" s="138" t="str">
        <f ca="1">IFERROR(RIGHT(INDIRECT("C"&amp;Y112),LEN(INDIRECT("C"&amp;Y112))-6),"")</f>
        <v>eringskrav 
(bör-krav)</v>
      </c>
    </row>
    <row r="115" spans="3:25" x14ac:dyDescent="0.2">
      <c r="C115" s="338" t="str">
        <f>IF('1 Specifikation'!B151="","",'1 Specifikation'!B151)</f>
        <v/>
      </c>
      <c r="E115" s="204" t="str">
        <f t="shared" ca="1" si="8"/>
        <v/>
      </c>
      <c r="F115" s="204" t="str">
        <f t="shared" ref="F115:T115" ca="1" si="10">IFERROR(INDEX($E102:$AC102,MATCH(F$111,$E$100:$AC$100,0)),"")</f>
        <v>Delområde 1/Vara/Tjanst 1/Krav2</v>
      </c>
      <c r="G115" s="204" t="str">
        <f t="shared" ca="1" si="10"/>
        <v/>
      </c>
      <c r="H115" s="204" t="str">
        <f t="shared" ca="1" si="10"/>
        <v>Delområde 1/Vara/Tjanst 1/Krav2</v>
      </c>
      <c r="I115" s="204" t="str">
        <f t="shared" ca="1" si="10"/>
        <v/>
      </c>
      <c r="J115" s="204" t="str">
        <f t="shared" ca="1" si="10"/>
        <v>Delområde 1/Vara/Tjanst 1/Krav2</v>
      </c>
      <c r="K115" s="204" t="str">
        <f t="shared" ca="1" si="10"/>
        <v/>
      </c>
      <c r="L115" s="204" t="str">
        <f t="shared" ca="1" si="10"/>
        <v>Delområde 1/Vara/Tjanst 1/Krav2</v>
      </c>
      <c r="M115" s="204" t="str">
        <f t="shared" ca="1" si="10"/>
        <v/>
      </c>
      <c r="N115" s="204" t="str">
        <f t="shared" ca="1" si="10"/>
        <v>Delområde 1/Vara/Tjanst 1/Krav2</v>
      </c>
      <c r="O115" s="204" t="str">
        <f t="shared" ca="1" si="10"/>
        <v>Delområde 1/Vara/Tjanst 1/Krav2</v>
      </c>
      <c r="P115" s="204" t="str">
        <f t="shared" ca="1" si="10"/>
        <v>Delområde 1/Vara/Tjanst 1/Krav2</v>
      </c>
      <c r="Q115" s="204" t="str">
        <f t="shared" ca="1" si="10"/>
        <v>Delområde 1/Vara/Tjanst 1/Krav2</v>
      </c>
      <c r="R115" s="204" t="str">
        <f t="shared" ca="1" si="10"/>
        <v>Delområde 1/Vara/Tjanst 1/Krav2</v>
      </c>
      <c r="S115" s="204" t="str">
        <f t="shared" ca="1" si="10"/>
        <v>Delområde 1/Vara/Tjanst 1/Krav2</v>
      </c>
      <c r="T115" s="204" t="str">
        <f t="shared" ca="1" si="10"/>
        <v/>
      </c>
      <c r="U115" s="204" t="str">
        <f t="shared" ca="1" si="9"/>
        <v/>
      </c>
      <c r="V115" s="204" t="str">
        <f t="shared" ca="1" si="9"/>
        <v/>
      </c>
      <c r="W115" s="204" t="str">
        <f t="shared" ca="1" si="9"/>
        <v/>
      </c>
      <c r="X115" s="204" t="str">
        <f t="shared" ca="1" si="9"/>
        <v>Delområde 1/Vara/Tjanst 1/Krav2</v>
      </c>
    </row>
    <row r="116" spans="3:25" x14ac:dyDescent="0.2">
      <c r="C116" s="338" t="str">
        <f>IF('1 Specifikation'!B152="","",'1 Specifikation'!B152)</f>
        <v/>
      </c>
      <c r="E116" s="204" t="str">
        <f t="shared" ca="1" si="8"/>
        <v/>
      </c>
      <c r="F116" s="204" t="str">
        <f t="shared" ca="1" si="9"/>
        <v>Delområde 1/Vara/Tjanst 1/Krav3</v>
      </c>
      <c r="G116" s="204" t="str">
        <f t="shared" ca="1" si="9"/>
        <v/>
      </c>
      <c r="H116" s="204" t="str">
        <f t="shared" ca="1" si="9"/>
        <v>Delområde 1/Vara/Tjanst 1/Krav3</v>
      </c>
      <c r="I116" s="204" t="str">
        <f t="shared" ca="1" si="9"/>
        <v/>
      </c>
      <c r="J116" s="204" t="str">
        <f t="shared" ca="1" si="9"/>
        <v>Delområde 1/Vara/Tjanst 1/Krav3</v>
      </c>
      <c r="K116" s="204" t="str">
        <f t="shared" ca="1" si="9"/>
        <v/>
      </c>
      <c r="L116" s="204" t="str">
        <f t="shared" ca="1" si="9"/>
        <v>Delområde 1/Vara/Tjanst 1/Krav3</v>
      </c>
      <c r="M116" s="204" t="str">
        <f t="shared" ca="1" si="9"/>
        <v/>
      </c>
      <c r="N116" s="204" t="str">
        <f t="shared" ca="1" si="9"/>
        <v>Delområde 1/Vara/Tjanst 1/Krav3</v>
      </c>
      <c r="O116" s="204" t="str">
        <f t="shared" ca="1" si="9"/>
        <v>Delområde 1/Vara/Tjanst 1/Krav3</v>
      </c>
      <c r="P116" s="204" t="str">
        <f t="shared" ca="1" si="9"/>
        <v>Delområde 1/Vara/Tjanst 1/Krav3</v>
      </c>
      <c r="Q116" s="204" t="str">
        <f t="shared" ca="1" si="9"/>
        <v>Delområde 1/Vara/Tjanst 1/Krav3</v>
      </c>
      <c r="R116" s="204" t="str">
        <f t="shared" ca="1" si="9"/>
        <v>Delområde 1/Vara/Tjanst 1/Krav3</v>
      </c>
      <c r="S116" s="204" t="str">
        <f t="shared" ca="1" si="9"/>
        <v>Delområde 1/Vara/Tjanst 1/Krav3</v>
      </c>
      <c r="T116" s="204" t="str">
        <f t="shared" ca="1" si="9"/>
        <v/>
      </c>
      <c r="U116" s="204" t="str">
        <f t="shared" ca="1" si="9"/>
        <v/>
      </c>
      <c r="V116" s="204" t="str">
        <f t="shared" ca="1" si="9"/>
        <v/>
      </c>
      <c r="W116" s="204" t="str">
        <f t="shared" ca="1" si="9"/>
        <v/>
      </c>
      <c r="X116" s="204" t="str">
        <f t="shared" ca="1" si="9"/>
        <v>Delområde 1/Vara/Tjanst 1/Krav3</v>
      </c>
    </row>
    <row r="117" spans="3:25" x14ac:dyDescent="0.2">
      <c r="C117" s="338" t="str">
        <f>IF('1 Specifikation'!B153="","",'1 Specifikation'!B153)</f>
        <v>Alt. 2. Summan av viktade poäng för pris och uppfyllda bör-krav, högsta slutsumma vinner.</v>
      </c>
      <c r="E117" s="204" t="str">
        <f t="shared" ca="1" si="8"/>
        <v/>
      </c>
      <c r="F117" s="204" t="str">
        <f t="shared" ca="1" si="9"/>
        <v>Delområde 1/Vara/Tjanst 1/Krav4</v>
      </c>
      <c r="G117" s="204" t="str">
        <f t="shared" ca="1" si="9"/>
        <v/>
      </c>
      <c r="H117" s="204" t="str">
        <f t="shared" ca="1" si="9"/>
        <v>Delområde 1/Vara/Tjanst 1/Krav4</v>
      </c>
      <c r="I117" s="204" t="str">
        <f t="shared" ca="1" si="9"/>
        <v/>
      </c>
      <c r="J117" s="204" t="str">
        <f t="shared" ca="1" si="9"/>
        <v>Delområde 1/Vara/Tjanst 1/Krav4</v>
      </c>
      <c r="K117" s="204" t="str">
        <f t="shared" ca="1" si="9"/>
        <v/>
      </c>
      <c r="L117" s="204" t="str">
        <f t="shared" ca="1" si="9"/>
        <v>Delområde 1/Vara/Tjanst 1/Krav4</v>
      </c>
      <c r="M117" s="204" t="str">
        <f t="shared" ca="1" si="9"/>
        <v/>
      </c>
      <c r="N117" s="204" t="str">
        <f t="shared" ca="1" si="9"/>
        <v>Delområde 1/Vara/Tjanst 1/Krav4</v>
      </c>
      <c r="O117" s="204" t="str">
        <f t="shared" ca="1" si="9"/>
        <v>Delområde 1/Vara/Tjanst 1/Krav4</v>
      </c>
      <c r="P117" s="204" t="str">
        <f t="shared" ca="1" si="9"/>
        <v>Delområde 1/Vara/Tjanst 1/Krav4</v>
      </c>
      <c r="Q117" s="204" t="str">
        <f t="shared" ca="1" si="9"/>
        <v>Delområde 1/Vara/Tjanst 1/Krav4</v>
      </c>
      <c r="R117" s="204" t="str">
        <f t="shared" ca="1" si="9"/>
        <v>Delområde 1/Vara/Tjanst 1/Krav4</v>
      </c>
      <c r="S117" s="204" t="str">
        <f t="shared" ca="1" si="9"/>
        <v>Delområde 1/Vara/Tjanst 1/Krav4</v>
      </c>
      <c r="T117" s="204" t="str">
        <f t="shared" ca="1" si="9"/>
        <v/>
      </c>
      <c r="U117" s="204" t="str">
        <f t="shared" ca="1" si="9"/>
        <v/>
      </c>
      <c r="V117" s="204" t="str">
        <f t="shared" ca="1" si="9"/>
        <v/>
      </c>
      <c r="W117" s="204" t="str">
        <f t="shared" ca="1" si="9"/>
        <v/>
      </c>
      <c r="X117" s="204" t="str">
        <f t="shared" ca="1" si="9"/>
        <v>Delområde 1/Vara/Tjanst 1/Krav4</v>
      </c>
    </row>
    <row r="118" spans="3:25" x14ac:dyDescent="0.2">
      <c r="C118" s="338" t="str">
        <f>IF('1 Specifikation'!B154="","",'1 Specifikation'!B154)</f>
        <v xml:space="preserve">Priset jämförs mellan avropssvaren. Poäng för uppfyllda bör-krav jämförs med möjlig maxpoäng. </v>
      </c>
      <c r="E118" s="204" t="str">
        <f t="shared" ca="1" si="8"/>
        <v/>
      </c>
      <c r="F118" s="204" t="str">
        <f t="shared" ca="1" si="9"/>
        <v>Delområde 1/Vara/Tjanst 1/Krav5</v>
      </c>
      <c r="G118" s="204" t="str">
        <f t="shared" ca="1" si="9"/>
        <v/>
      </c>
      <c r="H118" s="204" t="str">
        <f t="shared" ca="1" si="9"/>
        <v>Delområde 1/Vara/Tjanst 1/Krav5</v>
      </c>
      <c r="I118" s="204" t="str">
        <f t="shared" ca="1" si="9"/>
        <v/>
      </c>
      <c r="J118" s="204" t="str">
        <f t="shared" ca="1" si="9"/>
        <v>Delområde 1/Vara/Tjanst 1/Krav5</v>
      </c>
      <c r="K118" s="204" t="str">
        <f t="shared" ca="1" si="9"/>
        <v/>
      </c>
      <c r="L118" s="204" t="str">
        <f t="shared" ca="1" si="9"/>
        <v>Delområde 1/Vara/Tjanst 1/Krav5</v>
      </c>
      <c r="M118" s="204" t="str">
        <f t="shared" ca="1" si="9"/>
        <v/>
      </c>
      <c r="N118" s="204" t="str">
        <f t="shared" ca="1" si="9"/>
        <v>Delområde 1/Vara/Tjanst 1/Krav5</v>
      </c>
      <c r="O118" s="204" t="str">
        <f t="shared" ca="1" si="9"/>
        <v>Delområde 1/Vara/Tjanst 1/Krav5</v>
      </c>
      <c r="P118" s="204" t="str">
        <f t="shared" ca="1" si="9"/>
        <v>Delområde 1/Vara/Tjanst 1/Krav5</v>
      </c>
      <c r="Q118" s="204" t="str">
        <f t="shared" ca="1" si="9"/>
        <v>Delområde 1/Vara/Tjanst 1/Krav5</v>
      </c>
      <c r="R118" s="204" t="str">
        <f t="shared" ca="1" si="9"/>
        <v>Delområde 1/Vara/Tjanst 1/Krav5</v>
      </c>
      <c r="S118" s="204" t="str">
        <f t="shared" ca="1" si="9"/>
        <v>Delområde 1/Vara/Tjanst 1/Krav5</v>
      </c>
      <c r="T118" s="204" t="str">
        <f t="shared" ca="1" si="9"/>
        <v/>
      </c>
      <c r="U118" s="204" t="str">
        <f t="shared" ca="1" si="9"/>
        <v/>
      </c>
      <c r="V118" s="204" t="str">
        <f t="shared" ca="1" si="9"/>
        <v/>
      </c>
      <c r="W118" s="204" t="str">
        <f t="shared" ca="1" si="9"/>
        <v/>
      </c>
      <c r="X118" s="204" t="str">
        <f t="shared" ca="1" si="9"/>
        <v>Delområde 1/Vara/Tjanst 1/Krav5</v>
      </c>
    </row>
    <row r="119" spans="3:25" x14ac:dyDescent="0.2">
      <c r="C119" s="338" t="str">
        <f>IF('1 Specifikation'!B155="","",'1 Specifikation'!B155)</f>
        <v>Tilldelningskriterier</v>
      </c>
      <c r="E119" s="204" t="str">
        <f t="shared" ca="1" si="8"/>
        <v/>
      </c>
      <c r="F119" s="204" t="str">
        <f t="shared" ca="1" si="9"/>
        <v>Delområde 1/Vara/Tjanst 1/Krav6</v>
      </c>
      <c r="G119" s="204" t="str">
        <f t="shared" ca="1" si="9"/>
        <v/>
      </c>
      <c r="H119" s="204" t="str">
        <f t="shared" ca="1" si="9"/>
        <v>Delområde 1/Vara/Tjanst 1/Krav6</v>
      </c>
      <c r="I119" s="204" t="str">
        <f t="shared" ca="1" si="9"/>
        <v/>
      </c>
      <c r="J119" s="204" t="str">
        <f t="shared" ca="1" si="9"/>
        <v>Delområde 1/Vara/Tjanst 1/Krav6</v>
      </c>
      <c r="K119" s="204" t="str">
        <f t="shared" ca="1" si="9"/>
        <v/>
      </c>
      <c r="L119" s="204" t="str">
        <f t="shared" ca="1" si="9"/>
        <v>Delområde 1/Vara/Tjanst 1/Krav6</v>
      </c>
      <c r="M119" s="204" t="str">
        <f t="shared" ca="1" si="9"/>
        <v/>
      </c>
      <c r="N119" s="204" t="str">
        <f t="shared" ca="1" si="9"/>
        <v>Delområde 1/Vara/Tjanst 1/Krav6</v>
      </c>
      <c r="O119" s="204" t="str">
        <f t="shared" ca="1" si="9"/>
        <v>Delområde 1/Vara/Tjanst 1/Krav6</v>
      </c>
      <c r="P119" s="204" t="str">
        <f t="shared" ca="1" si="9"/>
        <v>Delområde 1/Vara/Tjanst 1/Krav6</v>
      </c>
      <c r="Q119" s="204" t="str">
        <f t="shared" ca="1" si="9"/>
        <v>Delområde 1/Vara/Tjanst 1/Krav6</v>
      </c>
      <c r="R119" s="204" t="str">
        <f t="shared" ca="1" si="9"/>
        <v>Delområde 1/Vara/Tjanst 1/Krav6</v>
      </c>
      <c r="S119" s="204" t="str">
        <f t="shared" ca="1" si="9"/>
        <v>Delområde 1/Vara/Tjanst 1/Krav6</v>
      </c>
      <c r="T119" s="204" t="str">
        <f t="shared" ca="1" si="9"/>
        <v/>
      </c>
      <c r="U119" s="204" t="str">
        <f t="shared" ca="1" si="9"/>
        <v/>
      </c>
      <c r="V119" s="204" t="str">
        <f t="shared" ca="1" si="9"/>
        <v/>
      </c>
      <c r="W119" s="204" t="str">
        <f t="shared" ca="1" si="9"/>
        <v/>
      </c>
      <c r="X119" s="204" t="str">
        <f t="shared" ca="1" si="9"/>
        <v>Delområde 1/Vara/Tjanst 1/Krav6</v>
      </c>
    </row>
    <row r="120" spans="3:25" x14ac:dyDescent="0.2">
      <c r="C120" s="338" t="str">
        <f>IF('1 Specifikation'!B156="","",'1 Specifikation'!B156)</f>
        <v>Ange kriterievikt för pris respektive bör-krav i tabellen nedan</v>
      </c>
      <c r="E120" s="204" t="str">
        <f t="shared" ca="1" si="8"/>
        <v/>
      </c>
      <c r="F120" s="204" t="str">
        <f t="shared" ca="1" si="9"/>
        <v>Delområde 1/Vara/Tjanst 1/Krav7</v>
      </c>
      <c r="G120" s="204" t="str">
        <f t="shared" ca="1" si="9"/>
        <v/>
      </c>
      <c r="H120" s="204" t="str">
        <f t="shared" ca="1" si="9"/>
        <v>Delområde 1/Vara/Tjanst 1/Krav7</v>
      </c>
      <c r="I120" s="204" t="str">
        <f t="shared" ca="1" si="9"/>
        <v/>
      </c>
      <c r="J120" s="204" t="str">
        <f t="shared" ca="1" si="9"/>
        <v>Delområde 1/Vara/Tjanst 1/Krav7</v>
      </c>
      <c r="K120" s="204" t="str">
        <f t="shared" ca="1" si="9"/>
        <v/>
      </c>
      <c r="L120" s="204" t="str">
        <f t="shared" ca="1" si="9"/>
        <v>Delområde 1/Vara/Tjanst 1/Krav7</v>
      </c>
      <c r="M120" s="204" t="str">
        <f t="shared" ca="1" si="9"/>
        <v/>
      </c>
      <c r="N120" s="204" t="str">
        <f t="shared" ca="1" si="9"/>
        <v>Delområde 1/Vara/Tjanst 1/Krav7</v>
      </c>
      <c r="O120" s="204" t="str">
        <f t="shared" ca="1" si="9"/>
        <v>Delområde 1/Vara/Tjanst 1/Krav7</v>
      </c>
      <c r="P120" s="204" t="str">
        <f t="shared" ca="1" si="9"/>
        <v>Delområde 1/Vara/Tjanst 1/Krav7</v>
      </c>
      <c r="Q120" s="204" t="str">
        <f t="shared" ca="1" si="9"/>
        <v>Delområde 1/Vara/Tjanst 1/Krav7</v>
      </c>
      <c r="R120" s="204" t="str">
        <f t="shared" ca="1" si="9"/>
        <v>Delområde 1/Vara/Tjanst 1/Krav7</v>
      </c>
      <c r="S120" s="204" t="str">
        <f t="shared" ca="1" si="9"/>
        <v>Delområde 1/Vara/Tjanst 1/Krav7</v>
      </c>
      <c r="T120" s="204" t="str">
        <f t="shared" ca="1" si="9"/>
        <v/>
      </c>
      <c r="U120" s="204" t="str">
        <f t="shared" ca="1" si="9"/>
        <v/>
      </c>
      <c r="V120" s="204" t="str">
        <f t="shared" ca="1" si="9"/>
        <v/>
      </c>
      <c r="W120" s="204" t="str">
        <f t="shared" ca="1" si="9"/>
        <v/>
      </c>
      <c r="X120" s="204" t="str">
        <f t="shared" ca="1" si="9"/>
        <v>Delområde 1/Vara/Tjanst 1/Krav7</v>
      </c>
    </row>
    <row r="121" spans="3:25" x14ac:dyDescent="0.2">
      <c r="C121" s="338" t="str">
        <f>IF('1 Specifikation'!B157="","",'1 Specifikation'!B157)</f>
        <v>Pris</v>
      </c>
      <c r="E121" s="204" t="str">
        <f t="shared" ca="1" si="8"/>
        <v/>
      </c>
      <c r="F121" s="204" t="str">
        <f t="shared" ca="1" si="9"/>
        <v>Delområde 1/Vara/Tjanst 1/Krav8</v>
      </c>
      <c r="G121" s="204" t="str">
        <f t="shared" ca="1" si="9"/>
        <v/>
      </c>
      <c r="H121" s="204" t="str">
        <f t="shared" ca="1" si="9"/>
        <v>Delområde 1/Vara/Tjanst 1/Krav8</v>
      </c>
      <c r="I121" s="204" t="str">
        <f t="shared" ca="1" si="9"/>
        <v/>
      </c>
      <c r="J121" s="204" t="str">
        <f t="shared" ca="1" si="9"/>
        <v>Delområde 1/Vara/Tjanst 1/Krav8</v>
      </c>
      <c r="K121" s="204" t="str">
        <f t="shared" ca="1" si="9"/>
        <v/>
      </c>
      <c r="L121" s="204" t="str">
        <f t="shared" ca="1" si="9"/>
        <v>Delområde 1/Vara/Tjanst 1/Krav8</v>
      </c>
      <c r="M121" s="204" t="str">
        <f t="shared" ca="1" si="9"/>
        <v/>
      </c>
      <c r="N121" s="204" t="str">
        <f t="shared" ca="1" si="9"/>
        <v>Delområde 1/Vara/Tjanst 1/Krav8</v>
      </c>
      <c r="O121" s="204" t="str">
        <f t="shared" ca="1" si="9"/>
        <v>Delområde 1/Vara/Tjanst 1/Krav8</v>
      </c>
      <c r="P121" s="204" t="str">
        <f t="shared" ca="1" si="9"/>
        <v>Delområde 1/Vara/Tjanst 1/Krav8</v>
      </c>
      <c r="Q121" s="204" t="str">
        <f t="shared" ca="1" si="9"/>
        <v>Delområde 1/Vara/Tjanst 1/Krav8</v>
      </c>
      <c r="R121" s="204" t="str">
        <f t="shared" ca="1" si="9"/>
        <v>Delområde 1/Vara/Tjanst 1/Krav8</v>
      </c>
      <c r="S121" s="204" t="str">
        <f t="shared" ca="1" si="9"/>
        <v>Delområde 1/Vara/Tjanst 1/Krav8</v>
      </c>
      <c r="T121" s="204" t="str">
        <f t="shared" ca="1" si="9"/>
        <v/>
      </c>
      <c r="U121" s="204" t="str">
        <f t="shared" ca="1" si="9"/>
        <v/>
      </c>
      <c r="V121" s="204" t="str">
        <f t="shared" ca="1" si="9"/>
        <v/>
      </c>
      <c r="W121" s="204" t="str">
        <f t="shared" ca="1" si="9"/>
        <v/>
      </c>
      <c r="X121" s="204" t="str">
        <f t="shared" ca="1" si="9"/>
        <v>Delområde 1/Vara/Tjanst 1/Krav8</v>
      </c>
    </row>
    <row r="122" spans="3:25" x14ac:dyDescent="0.2">
      <c r="C122" s="338" t="str">
        <f>IF('1 Specifikation'!B158="","",'1 Specifikation'!B158)</f>
        <v>Utvärderingskrav 
(bör-krav)</v>
      </c>
      <c r="E122" s="204" t="str">
        <f t="shared" ca="1" si="8"/>
        <v/>
      </c>
      <c r="F122" s="204" t="str">
        <f t="shared" ca="1" si="9"/>
        <v>Delområde 1/Vara/Tjanst 1/Krav9</v>
      </c>
      <c r="G122" s="204" t="str">
        <f t="shared" ca="1" si="9"/>
        <v/>
      </c>
      <c r="H122" s="204" t="str">
        <f t="shared" ca="1" si="9"/>
        <v>Delområde 1/Vara/Tjanst 1/Krav9</v>
      </c>
      <c r="I122" s="204" t="str">
        <f t="shared" ca="1" si="9"/>
        <v/>
      </c>
      <c r="J122" s="204" t="str">
        <f t="shared" ca="1" si="9"/>
        <v>Delområde 1/Vara/Tjanst 1/Krav9</v>
      </c>
      <c r="K122" s="204" t="str">
        <f t="shared" ca="1" si="9"/>
        <v/>
      </c>
      <c r="L122" s="204" t="str">
        <f t="shared" ca="1" si="9"/>
        <v>Delområde 1/Vara/Tjanst 1/Krav9</v>
      </c>
      <c r="M122" s="204" t="str">
        <f t="shared" ca="1" si="9"/>
        <v/>
      </c>
      <c r="N122" s="204" t="str">
        <f t="shared" ca="1" si="9"/>
        <v>Delområde 1/Vara/Tjanst 1/Krav9</v>
      </c>
      <c r="O122" s="204" t="str">
        <f t="shared" ca="1" si="9"/>
        <v>Delområde 1/Vara/Tjanst 1/Krav9</v>
      </c>
      <c r="P122" s="204" t="str">
        <f t="shared" ca="1" si="9"/>
        <v>Delområde 1/Vara/Tjanst 1/Krav9</v>
      </c>
      <c r="Q122" s="204" t="str">
        <f t="shared" ca="1" si="9"/>
        <v>Delområde 1/Vara/Tjanst 1/Krav9</v>
      </c>
      <c r="R122" s="204" t="str">
        <f t="shared" ca="1" si="9"/>
        <v>Delområde 1/Vara/Tjanst 1/Krav9</v>
      </c>
      <c r="S122" s="204" t="str">
        <f t="shared" ca="1" si="9"/>
        <v>Delområde 1/Vara/Tjanst 1/Krav9</v>
      </c>
      <c r="T122" s="204" t="str">
        <f t="shared" ca="1" si="9"/>
        <v/>
      </c>
      <c r="U122" s="204" t="str">
        <f t="shared" ca="1" si="9"/>
        <v/>
      </c>
      <c r="V122" s="204" t="str">
        <f t="shared" ca="1" si="9"/>
        <v/>
      </c>
      <c r="W122" s="204" t="str">
        <f t="shared" ca="1" si="9"/>
        <v/>
      </c>
      <c r="X122" s="204" t="str">
        <f t="shared" ca="1" si="9"/>
        <v>Delområde 1/Vara/Tjanst 1/Krav9</v>
      </c>
    </row>
    <row r="123" spans="3:25" x14ac:dyDescent="0.2">
      <c r="E123" s="217"/>
    </row>
  </sheetData>
  <sheetProtection algorithmName="SHA-512" hashValue="+CayQnA6oKWdZJnl4b66KrPEk9tFarVqbsM0LLu7gXvO4IjeERxGcmU/iYHfCBXB6dzboHJwsP5b6BWiiMZcWg==" saltValue="U79fOHYtxAnXb8LFVREL3Q==" spinCount="100000" sheet="1" objects="1" scenarios="1" selectLockedCells="1"/>
  <phoneticPr fontId="13" type="noConversion"/>
  <conditionalFormatting sqref="D64:D66">
    <cfRule type="expression" dxfId="0" priority="1">
      <formula>ISNUMBER(SEARCH("bör",$B$94))=TRUE</formula>
    </cfRule>
  </conditionalFormatting>
  <pageMargins left="0.7" right="0.7" top="0.75" bottom="0.75" header="0.3" footer="0.3"/>
  <pageSetup paperSize="9" scale="29"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F10"/>
  <sheetViews>
    <sheetView workbookViewId="0"/>
  </sheetViews>
  <sheetFormatPr defaultColWidth="9.140625" defaultRowHeight="12.75" x14ac:dyDescent="0.2"/>
  <cols>
    <col min="1" max="1" width="9.140625" style="143"/>
    <col min="2" max="2" width="15" style="143" bestFit="1" customWidth="1"/>
    <col min="3" max="3" width="12.28515625" style="143" bestFit="1" customWidth="1"/>
    <col min="4" max="4" width="9.140625" style="143"/>
    <col min="5" max="5" width="16.85546875" style="143" customWidth="1"/>
    <col min="6" max="16384" width="9.140625" style="143"/>
  </cols>
  <sheetData>
    <row r="1" spans="1:6" x14ac:dyDescent="0.2">
      <c r="A1" s="143" t="s">
        <v>143</v>
      </c>
      <c r="B1" s="143" t="b">
        <v>0</v>
      </c>
    </row>
    <row r="2" spans="1:6" x14ac:dyDescent="0.2">
      <c r="A2" s="210" t="s">
        <v>9</v>
      </c>
      <c r="B2" s="2" t="s">
        <v>183</v>
      </c>
      <c r="C2" s="2"/>
      <c r="D2" s="143">
        <v>1</v>
      </c>
      <c r="E2" s="211" t="str">
        <f>INDEX(E3:E5,D2)</f>
        <v>Adminläge! Klicka här för att låsa vita celler.</v>
      </c>
    </row>
    <row r="3" spans="1:6" x14ac:dyDescent="0.2">
      <c r="A3" s="210" t="s">
        <v>10</v>
      </c>
      <c r="B3" s="208" t="s">
        <v>183</v>
      </c>
      <c r="C3" s="2"/>
      <c r="E3" s="2" t="s">
        <v>181</v>
      </c>
    </row>
    <row r="4" spans="1:6" x14ac:dyDescent="0.2">
      <c r="A4" s="210" t="s">
        <v>11</v>
      </c>
      <c r="B4" s="209" t="s">
        <v>183</v>
      </c>
      <c r="C4" s="2" t="s">
        <v>16</v>
      </c>
      <c r="E4" s="211" t="s">
        <v>179</v>
      </c>
    </row>
    <row r="5" spans="1:6" x14ac:dyDescent="0.2">
      <c r="A5" s="210" t="s">
        <v>12</v>
      </c>
      <c r="B5" s="187" t="s">
        <v>13</v>
      </c>
      <c r="C5" s="2" t="s">
        <v>146</v>
      </c>
      <c r="E5" s="211" t="s">
        <v>180</v>
      </c>
    </row>
    <row r="6" spans="1:6" x14ac:dyDescent="0.2">
      <c r="A6" s="210"/>
      <c r="B6" s="144"/>
      <c r="C6" s="2" t="s">
        <v>14</v>
      </c>
      <c r="F6" s="212"/>
    </row>
    <row r="7" spans="1:6" x14ac:dyDescent="0.2">
      <c r="A7" s="210"/>
      <c r="B7" s="145"/>
      <c r="C7" s="2" t="s">
        <v>15</v>
      </c>
      <c r="E7" s="143" t="s">
        <v>331</v>
      </c>
    </row>
    <row r="8" spans="1:6" x14ac:dyDescent="0.2">
      <c r="A8" s="210"/>
      <c r="B8" s="146"/>
      <c r="C8" s="2" t="s">
        <v>17</v>
      </c>
      <c r="E8" s="143">
        <f>VALUE(IF(ISNUMBER(SEARCH("2",DpDwnTDV))=TRUE,"2","1"))</f>
        <v>2</v>
      </c>
    </row>
    <row r="9" spans="1:6" x14ac:dyDescent="0.2">
      <c r="A9" s="210"/>
      <c r="B9" s="3"/>
      <c r="C9" s="2" t="s">
        <v>18</v>
      </c>
      <c r="E9" s="143" t="str">
        <f>"Alt"&amp;IF(ISNUMBER(SEARCH("1",DpDwnUtvddrop))=TRUE,"1",IF(ISNUMBER(SEARCH("2",DpDwnUtvddrop))=TRUE,"2",IF(ISNUMBER(SEARCH("3",DpDwnUtvddrop))=TRUE,"3",IF(ISNUMBER(SEARCH("4",DpDwnUtvddrop))=TRUE,"4"))))</f>
        <v>AltFALSKT</v>
      </c>
    </row>
    <row r="10" spans="1:6" x14ac:dyDescent="0.2">
      <c r="A10" s="2"/>
      <c r="B10" s="2"/>
      <c r="C10" s="2"/>
    </row>
  </sheetData>
  <sheetProtection algorithmName="SHA-512" hashValue="icaOTgSaYecxZVKqZfNhHOVqz6JZA9Oj8kohjfOjc08kZc4M4NDfUfCqRlqzXATiSBxCH7CuIflZraBJ2zB5IQ==" saltValue="5c2RZSCO2ktZIAX5laiieg=="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4a5083c666f8cb254df532c04e293f37">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2c9d81fd3c442c0bb87acbd9d436ca22"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6914216c-8415-4a2a-a4f5-fae05d95c0c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872537-0D92-42CE-825D-056971CB134E}">
  <ds:schemaRefs>
    <ds:schemaRef ds:uri="http://schemas.microsoft.com/office/infopath/2007/PartnerControls"/>
    <ds:schemaRef ds:uri="http://purl.org/dc/elements/1.1/"/>
    <ds:schemaRef ds:uri="http://schemas.microsoft.com/office/2006/documentManagement/types"/>
    <ds:schemaRef ds:uri="http://purl.org/dc/terms/"/>
    <ds:schemaRef ds:uri="http://purl.org/dc/dcmitype/"/>
    <ds:schemaRef ds:uri="http://www.w3.org/XML/1998/namespace"/>
    <ds:schemaRef ds:uri="http://schemas.openxmlformats.org/package/2006/metadata/core-properties"/>
    <ds:schemaRef ds:uri="10c3a147-0d64-46aa-a281-dc97358e8373"/>
    <ds:schemaRef ds:uri="d7532cd0-e888-47d6-8f58-db0210f25002"/>
    <ds:schemaRef ds:uri="http://schemas.microsoft.com/office/2006/metadata/properties"/>
  </ds:schemaRefs>
</ds:datastoreItem>
</file>

<file path=customXml/itemProps2.xml><?xml version="1.0" encoding="utf-8"?>
<ds:datastoreItem xmlns:ds="http://schemas.openxmlformats.org/officeDocument/2006/customXml" ds:itemID="{3BC6858C-A45D-4E1E-BDA0-3511E5F28A81}">
  <ds:schemaRefs>
    <ds:schemaRef ds:uri="http://schemas.microsoft.com/sharepoint/v3/contenttype/forms"/>
  </ds:schemaRefs>
</ds:datastoreItem>
</file>

<file path=customXml/itemProps3.xml><?xml version="1.0" encoding="utf-8"?>
<ds:datastoreItem xmlns:ds="http://schemas.openxmlformats.org/officeDocument/2006/customXml" ds:itemID="{936646EF-06B5-4FA7-8124-4557B392D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82</vt:i4>
      </vt:variant>
    </vt:vector>
  </HeadingPairs>
  <TitlesOfParts>
    <vt:vector size="90" baseType="lpstr">
      <vt:lpstr>1 Specifikation</vt:lpstr>
      <vt:lpstr>2 Priskorg</vt:lpstr>
      <vt:lpstr>2.1 Styckpriskorg</vt:lpstr>
      <vt:lpstr>2.2 Priskorg övriga tjänster</vt:lpstr>
      <vt:lpstr>3 Avtalstecknande</vt:lpstr>
      <vt:lpstr>4 Leverantör och Ort</vt:lpstr>
      <vt:lpstr>Admin</vt:lpstr>
      <vt:lpstr>SysAdmin</vt:lpstr>
      <vt:lpstr>ButtonStatus</vt:lpstr>
      <vt:lpstr>ButtonText</vt:lpstr>
      <vt:lpstr>DpDwnTDV</vt:lpstr>
      <vt:lpstr>DpDwnUtvddrop</vt:lpstr>
      <vt:lpstr>LarmStatus</vt:lpstr>
      <vt:lpstr>ListLevNamn</vt:lpstr>
      <vt:lpstr>ListvalRegion</vt:lpstr>
      <vt:lpstr>LockStatus</vt:lpstr>
      <vt:lpstr>MiljöNrTjänst</vt:lpstr>
      <vt:lpstr>NrTjänst</vt:lpstr>
      <vt:lpstr>pkey</vt:lpstr>
      <vt:lpstr>'1 Specifikation'!Print_Area</vt:lpstr>
      <vt:lpstr>'2 Priskorg'!Print_Area</vt:lpstr>
      <vt:lpstr>'1 Specifikation'!Print_Titles</vt:lpstr>
      <vt:lpstr>'3 Avtalstecknande'!Print_Titles</vt:lpstr>
      <vt:lpstr>'4 Leverantör och Ort'!Print_Titles</vt:lpstr>
      <vt:lpstr>ResOpt</vt:lpstr>
      <vt:lpstr>TblArbanpassn</vt:lpstr>
      <vt:lpstr>TblArbFörBed5411</vt:lpstr>
      <vt:lpstr>TblArbMiljSAM5311</vt:lpstr>
      <vt:lpstr>TblBeräkning</vt:lpstr>
      <vt:lpstr>TblBesökAllm5334</vt:lpstr>
      <vt:lpstr>TblBesökÖvr5335</vt:lpstr>
      <vt:lpstr>TblDelområde</vt:lpstr>
      <vt:lpstr>TblEnhet</vt:lpstr>
      <vt:lpstr>TblEnheter</vt:lpstr>
      <vt:lpstr>TblEnheter2</vt:lpstr>
      <vt:lpstr>TblErgGenomg5323</vt:lpstr>
      <vt:lpstr>TblErgonomikomp</vt:lpstr>
      <vt:lpstr>TblGrundTilldeln</vt:lpstr>
      <vt:lpstr>TblHälsoTest5211</vt:lpstr>
      <vt:lpstr>TblHälsoTest5214</vt:lpstr>
      <vt:lpstr>TblHälsoUndLiten5331</vt:lpstr>
      <vt:lpstr>TblJaNej</vt:lpstr>
      <vt:lpstr>TblKompetensAlla</vt:lpstr>
      <vt:lpstr>TblKrv2</vt:lpstr>
      <vt:lpstr>TblKrvRes1</vt:lpstr>
      <vt:lpstr>TblKrvRes10</vt:lpstr>
      <vt:lpstr>TblKrvRes11</vt:lpstr>
      <vt:lpstr>TblKrvRes12</vt:lpstr>
      <vt:lpstr>TblKrvRes13</vt:lpstr>
      <vt:lpstr>TblKrvRes14</vt:lpstr>
      <vt:lpstr>TblKrvRes15</vt:lpstr>
      <vt:lpstr>TblKrvRes16</vt:lpstr>
      <vt:lpstr>TblKrvRes17</vt:lpstr>
      <vt:lpstr>TblKrvRes18</vt:lpstr>
      <vt:lpstr>TblKrvRes19</vt:lpstr>
      <vt:lpstr>TblKrvRes2</vt:lpstr>
      <vt:lpstr>TblKrvRes20</vt:lpstr>
      <vt:lpstr>TblKrvRes3</vt:lpstr>
      <vt:lpstr>TblKrvRes4</vt:lpstr>
      <vt:lpstr>TblKrvRes5</vt:lpstr>
      <vt:lpstr>TblKrvRes6</vt:lpstr>
      <vt:lpstr>TblKrvRes7</vt:lpstr>
      <vt:lpstr>TblKrvRes8</vt:lpstr>
      <vt:lpstr>TblKrvRes9</vt:lpstr>
      <vt:lpstr>'4 Leverantör och Ort'!TblLeverantörer</vt:lpstr>
      <vt:lpstr>TblLeverantörer</vt:lpstr>
      <vt:lpstr>TblMålgrupp1</vt:lpstr>
      <vt:lpstr>TblMålgrupp2</vt:lpstr>
      <vt:lpstr>TblMålgrupp3</vt:lpstr>
      <vt:lpstr>TblMålgrupp4</vt:lpstr>
      <vt:lpstr>TblPlats</vt:lpstr>
      <vt:lpstr>TblSamordning</vt:lpstr>
      <vt:lpstr>TblSamtalsstödFörebyggande5351</vt:lpstr>
      <vt:lpstr>TblStödGrupper5352</vt:lpstr>
      <vt:lpstr>TblStödGrupperKriser5353</vt:lpstr>
      <vt:lpstr>TblTelefonråd551</vt:lpstr>
      <vt:lpstr>TblTjänst</vt:lpstr>
      <vt:lpstr>TblUtbSemArbMilj5361</vt:lpstr>
      <vt:lpstr>TblUtredStödMissbruk5412</vt:lpstr>
      <vt:lpstr>TblUtVrd</vt:lpstr>
      <vt:lpstr>TblVaccination5341</vt:lpstr>
      <vt:lpstr>TidsåtgNrTjänst</vt:lpstr>
      <vt:lpstr>TillDelVal</vt:lpstr>
      <vt:lpstr>UKey</vt:lpstr>
      <vt:lpstr>USRDelområde</vt:lpstr>
      <vt:lpstr>UtvarderingsVal</vt:lpstr>
      <vt:lpstr>ValBilaga</vt:lpstr>
      <vt:lpstr>ValVarTja</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Nils Hasselberg</cp:lastModifiedBy>
  <cp:lastPrinted>2015-03-03T09:21:41Z</cp:lastPrinted>
  <dcterms:created xsi:type="dcterms:W3CDTF">2008-11-24T11:40:31Z</dcterms:created>
  <dcterms:modified xsi:type="dcterms:W3CDTF">2024-05-22T07:10:41Z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MediaServiceImageTags">
    <vt:lpwstr/>
  </property>
</Properties>
</file>